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80" yWindow="45" windowWidth="10665" windowHeight="8400" activeTab="0"/>
  </bookViews>
  <sheets>
    <sheet name="Inicio" sheetId="1" r:id="rId1"/>
    <sheet name="Movimiento" sheetId="2" r:id="rId2"/>
    <sheet name="Ejecutorias" sheetId="3" r:id="rId3"/>
    <sheet name="Procedimientos elevados" sheetId="4" r:id="rId4"/>
    <sheet name="OrdenesSegunInstancia" sheetId="5" r:id="rId5"/>
    <sheet name="OrdenesSegunInstancia %" sheetId="6" r:id="rId6"/>
    <sheet name="Medidas" sheetId="7" r:id="rId7"/>
    <sheet name="Denuncias" sheetId="8" r:id="rId8"/>
    <sheet name="Ordenes de proteccion" sheetId="9" r:id="rId9"/>
    <sheet name="PROCESOS POR DELITO " sheetId="10" r:id="rId10"/>
    <sheet name="PersonasEnjuiciadas" sheetId="11" r:id="rId11"/>
    <sheet name="% Condenados" sheetId="12" r:id="rId12"/>
    <sheet name="Relacion" sheetId="13" r:id="rId13"/>
    <sheet name="Denuncias-Renuncias" sheetId="14" r:id="rId14"/>
    <sheet name="Terminacion" sheetId="15" r:id="rId15"/>
  </sheets>
  <definedNames>
    <definedName name="_xlnm.Print_Area" localSheetId="2">'Ejecutorias'!$A$1:$S$23</definedName>
    <definedName name="_xlnm.Print_Area" localSheetId="3">'Procedimientos elevados'!$A$1:$P$23</definedName>
    <definedName name="_xlnm.Print_Area" localSheetId="14">'Terminacion'!$A$1:$F$25</definedName>
    <definedName name="_xlnm.Print_Titles" localSheetId="13">'Denuncias-Renuncias'!$A:$A,'Denuncias-Renuncias'!$3:$5</definedName>
    <definedName name="_xlnm.Print_Titles" localSheetId="2">'Ejecutorias'!$A:$A,'Ejecutorias'!$1:$5</definedName>
    <definedName name="_xlnm.Print_Titles" localSheetId="6">'Medidas'!$A:$A</definedName>
    <definedName name="_xlnm.Print_Titles" localSheetId="1">'Movimiento'!$A:$A,'Movimiento'!$1:$6</definedName>
    <definedName name="_xlnm.Print_Titles" localSheetId="4">'OrdenesSegunInstancia'!$A:$A</definedName>
    <definedName name="_xlnm.Print_Titles" localSheetId="10">'PersonasEnjuiciadas'!$A:$A</definedName>
    <definedName name="_xlnm.Print_Titles" localSheetId="9">'PROCESOS POR DELITO '!$1:$5</definedName>
  </definedNames>
  <calcPr fullCalcOnLoad="1"/>
</workbook>
</file>

<file path=xl/sharedStrings.xml><?xml version="1.0" encoding="utf-8"?>
<sst xmlns="http://schemas.openxmlformats.org/spreadsheetml/2006/main" count="576" uniqueCount="159">
  <si>
    <t>A instancia de otras personas</t>
  </si>
  <si>
    <t>Incoadas</t>
  </si>
  <si>
    <t>Pendientes final trimestre</t>
  </si>
  <si>
    <t>TOTAL</t>
  </si>
  <si>
    <t>Causas con preso.Restantes</t>
  </si>
  <si>
    <t>Causas con preso Restantes</t>
  </si>
  <si>
    <t>Causas sin preso. Juicios rapidos</t>
  </si>
  <si>
    <t>Causas sin preso. Restantes</t>
  </si>
  <si>
    <t xml:space="preserve">Causas con preso. Juicios rapidos </t>
  </si>
  <si>
    <t>Causas con preso. Restantes</t>
  </si>
  <si>
    <t>Causas con preso. Juicios   rapidos</t>
  </si>
  <si>
    <t>Privativa de libertad</t>
  </si>
  <si>
    <t>Salida del domicilio</t>
  </si>
  <si>
    <t>Alejamiento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</si>
  <si>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</si>
  <si>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</si>
  <si>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</si>
  <si>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</si>
  <si>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</si>
  <si>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</si>
  <si>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</si>
  <si>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Suspensión tenencia, uso armas</t>
  </si>
  <si>
    <t>ELEVADOS AL JUZGADO DE LO PENAL</t>
  </si>
  <si>
    <t>ELEVADOS A LA AUDIENCIA PROVINCIAL</t>
  </si>
  <si>
    <t>PROCESOS POR DELITO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</si>
  <si>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</si>
  <si>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</si>
  <si>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</si>
  <si>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</si>
  <si>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</si>
  <si>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</si>
  <si>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</si>
  <si>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</si>
  <si>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</si>
  <si>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</si>
  <si>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</si>
  <si>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</si>
  <si>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</si>
  <si>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</si>
  <si>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</si>
  <si>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</si>
  <si>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</si>
  <si>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</si>
  <si>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Número</t>
  </si>
  <si>
    <t>Porcentaje</t>
  </si>
  <si>
    <t>Condenado Español</t>
  </si>
  <si>
    <t>Condenado Extranjero</t>
  </si>
  <si>
    <t>Absuelto Español</t>
  </si>
  <si>
    <t>Absuelto Extranjero</t>
  </si>
  <si>
    <t>Causas con preso. Juicios rapidos</t>
  </si>
  <si>
    <t>VARONES</t>
  </si>
  <si>
    <t>MUJERES</t>
  </si>
  <si>
    <t>Numero</t>
  </si>
  <si>
    <t>Cónyuge</t>
  </si>
  <si>
    <t>Excónyuge</t>
  </si>
  <si>
    <t>Relac. Afectiva</t>
  </si>
  <si>
    <t>Exrelación afectiva</t>
  </si>
  <si>
    <t>Sumarios</t>
  </si>
  <si>
    <t>Diligencias previas</t>
  </si>
  <si>
    <t>Procedimientos abreviados</t>
  </si>
  <si>
    <t>Juicios de faltas</t>
  </si>
  <si>
    <t>Reabiertos</t>
  </si>
  <si>
    <t>Resueltos</t>
  </si>
  <si>
    <t>Pendientes al finalizar</t>
  </si>
  <si>
    <t>Total</t>
  </si>
  <si>
    <t>A instancia de la víctima/s</t>
  </si>
  <si>
    <t>% condenas entre los extranjeros enjuiciados</t>
  </si>
  <si>
    <t xml:space="preserve">FORMA DE TERMINACION PROCEDIMIENTOS </t>
  </si>
  <si>
    <t>Ingresadas</t>
  </si>
  <si>
    <t>Reabiertas</t>
  </si>
  <si>
    <t>Resueltas. Archivo Provisional</t>
  </si>
  <si>
    <t>Resueltas. Archivo Definitivo</t>
  </si>
  <si>
    <t>Prohibición de comunicación</t>
  </si>
  <si>
    <t>Prohibición volver lugar delito</t>
  </si>
  <si>
    <t>Atribución de la vivienda</t>
  </si>
  <si>
    <t>Suspensión régimen visitas</t>
  </si>
  <si>
    <t>Suspensión patria potestad</t>
  </si>
  <si>
    <t>Suspensión guarda y custodia</t>
  </si>
  <si>
    <t>Prestación alimentos</t>
  </si>
  <si>
    <t>Sobre protección menor</t>
  </si>
  <si>
    <t>% condenas entre los  enjuiciados</t>
  </si>
  <si>
    <t>% condenas entre los españoles enjuiciados</t>
  </si>
  <si>
    <t>Denuncias 
por cada 
10.000 habitantes</t>
  </si>
  <si>
    <t>Valores Absolutos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</si>
  <si>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</si>
  <si>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</si>
  <si>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</si>
  <si>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</si>
  <si>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</si>
  <si>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</si>
  <si>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</si>
  <si>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Porcentuales</t>
  </si>
  <si>
    <t>sentencias y autos resto</t>
  </si>
  <si>
    <t>incidentes 241</t>
  </si>
  <si>
    <t>Illes Balears</t>
  </si>
  <si>
    <t>Comunitat Valenciana</t>
  </si>
  <si>
    <t>a 1 enero 2015</t>
  </si>
  <si>
    <t>A instancia del Ministerio Fiscal</t>
  </si>
  <si>
    <t>De Oficio</t>
  </si>
  <si>
    <t>Adoptadas</t>
  </si>
  <si>
    <t>Denegadas</t>
  </si>
  <si>
    <t>Ingresados</t>
  </si>
  <si>
    <t>Total de asuntos</t>
  </si>
  <si>
    <t>Diligencias urgentes</t>
  </si>
  <si>
    <t>Juicios sobre delitos leves</t>
  </si>
  <si>
    <t>Procedimientos de jurado</t>
  </si>
  <si>
    <t>VIOLENCIA DOMÉSTICA       MOVIMIENTO DE ASUNTOS</t>
  </si>
  <si>
    <t>VIOLENCIA DOMÉSTICA        MOVIMIENTO DE ASUNTOS</t>
  </si>
  <si>
    <t>Víctima: Hombre español mayor de  edad</t>
  </si>
  <si>
    <t>Víctima: Hombre español menor de  edad</t>
  </si>
  <si>
    <t>Víctima: Hombre extranjero mayor de  edad</t>
  </si>
  <si>
    <t>Víctima: Hombre extranjero menor de  edad</t>
  </si>
  <si>
    <t>VIOLENCIA DOMÉSTICA     DENUNCIAS: SEXO,  NACIONALIDAD Y EDAD DE VICTIMAS Y SEXO Y NACIONALIDAD DE DENUNCIADOS</t>
  </si>
  <si>
    <t>Denunciado: Hombre español</t>
  </si>
  <si>
    <t>Denunciado: Hombre extranjero</t>
  </si>
  <si>
    <t>Denunciado: Mujer extranjera</t>
  </si>
  <si>
    <t>Denunciado: Mujer española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</si>
  <si>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</si>
  <si>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</si>
  <si>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</si>
  <si>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</si>
  <si>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Nº Total de denuncias</t>
  </si>
  <si>
    <t>VIOLENCIA DOMÉSTICA     ORDENES DE PROTECCIÓN  SEXO,  NACIONALIDAD Y EDAD DE VICTIMAS Y SEXO Y NACIONALIDAD DE DENUNCIADOS</t>
  </si>
  <si>
    <t>VIOLENCIA DOMÉSTICA          RELACIÓN</t>
  </si>
  <si>
    <t>Otras art. 173.2</t>
  </si>
  <si>
    <t>VIOLENCIA DOMÉSTICA          PERSONAS ENJUICIADAS</t>
  </si>
  <si>
    <t>VIOLENCIA DOMÉSTICA      CONDENADOS</t>
  </si>
  <si>
    <t>VIOLENCIA DOMÉSTICA     MEDIDAS JUDICIALES DE PROTECCIÓN</t>
  </si>
  <si>
    <t>VIOLENCIA DOMÉSTICA</t>
  </si>
  <si>
    <t>VIOLENCIA DOMÉSTICA     PROCEDIMIENTOS ELEVADOS PARA SU ENJUICIAMIENTO</t>
  </si>
  <si>
    <t>VIOLENCIA DOMÉSTICA     ÓRDENES DE PROTECCIÓN A INSTANCIA</t>
  </si>
  <si>
    <t>VIOLENCIA DOMÉSTICA   EJECUTORIAS</t>
  </si>
  <si>
    <t>Denuncias</t>
  </si>
  <si>
    <t>Ratio Renuncias/denuncias</t>
  </si>
  <si>
    <t>VIOLENCIA DOMÉSTICA          DENUNCIAS Y RENUNCIAS</t>
  </si>
  <si>
    <t>Año 2016</t>
  </si>
  <si>
    <t>Nº Total de ordenes de protección</t>
  </si>
  <si>
    <t>Volver a Inicio</t>
  </si>
  <si>
    <t>Procedimientos Elevados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</si>
  <si>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</si>
  <si>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</si>
  <si>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</si>
  <si>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</si>
  <si>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</si>
  <si>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Formas de Terminación</t>
  </si>
  <si>
    <t>Informe de Violencia Domestica por TSJ             Año 2016</t>
  </si>
  <si>
    <t>Movimiento de Asuntos</t>
  </si>
  <si>
    <t>Ejecutorias</t>
  </si>
  <si>
    <t>Órdenes de Protección según Instancia</t>
  </si>
  <si>
    <t>Medidas judiciales de Protección</t>
  </si>
  <si>
    <t>Órdenes y Medidas por Sexo y Nacionalidad</t>
  </si>
  <si>
    <t>ORDENES DE PROTECCIÓN DE LOS ARTÍCULOS 544 ter
SOLICITADAS A INSTANCIA</t>
  </si>
  <si>
    <t>Resueltas</t>
  </si>
  <si>
    <t>A instancia del Minist. Fiscal</t>
  </si>
  <si>
    <t>De oficio</t>
  </si>
  <si>
    <t>VIOLENCIA DOMESTICA</t>
  </si>
  <si>
    <t>Órdenes de Protección según Instancia (Porcentajes)</t>
  </si>
  <si>
    <t>Poblacion</t>
  </si>
  <si>
    <t xml:space="preserve">Renuncias
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</si>
</sst>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"/>
    <numFmt numFmtId="173" formatCode="0.0000"/>
    <numFmt numFmtId="174" formatCode="0.000"/>
    <numFmt numFmtId="175" formatCode="0.000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0.0"/>
    <numFmt numFmtId="182" formatCode="#,##0.0"/>
    <numFmt numFmtId="183" formatCode="[$-C0A]dddd\,\ dd&quot; de &quot;mmmm&quot; de &quot;yyyy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2"/>
      <color indexed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u val="single"/>
      <sz val="10"/>
      <name val="Arial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62"/>
      <name val="Arial"/>
      <family val="2"/>
    </font>
    <font>
      <b/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3"/>
      <name val="Arial"/>
      <family val="2"/>
    </font>
    <font>
      <b/>
      <sz val="10"/>
      <color rgb="FF0000FF"/>
      <name val="Verdana"/>
      <family val="2"/>
    </font>
    <font>
      <b/>
      <sz val="10"/>
      <color theme="1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>
        <color indexed="32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5" applyFont="1" applyBorder="1" applyAlignment="1">
      <alignment horizontal="left" wrapText="1"/>
      <protection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80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3" fontId="5" fillId="0" borderId="10" xfId="0" applyNumberFormat="1" applyFont="1" applyBorder="1" applyAlignment="1" applyProtection="1">
      <alignment horizontal="right"/>
      <protection locked="0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1" xfId="0" applyNumberFormat="1" applyFont="1" applyBorder="1" applyAlignment="1" applyProtection="1">
      <alignment horizontal="right"/>
      <protection locked="0"/>
    </xf>
    <xf numFmtId="0" fontId="5" fillId="33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0" fontId="5" fillId="0" borderId="10" xfId="0" applyNumberFormat="1" applyFont="1" applyBorder="1" applyAlignment="1">
      <alignment/>
    </xf>
    <xf numFmtId="10" fontId="5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53" fillId="34" borderId="14" xfId="46" applyFont="1" applyFill="1" applyBorder="1" applyAlignment="1">
      <alignment horizontal="center" vertical="center"/>
    </xf>
    <xf numFmtId="0" fontId="5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54" fillId="35" borderId="0" xfId="46" applyFont="1" applyFill="1" applyBorder="1" applyAlignment="1">
      <alignment/>
    </xf>
    <xf numFmtId="0" fontId="55" fillId="35" borderId="0" xfId="46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/>
    </xf>
    <xf numFmtId="0" fontId="7" fillId="0" borderId="16" xfId="55" applyFont="1" applyBorder="1" applyAlignment="1">
      <alignment horizontal="left" wrapText="1"/>
      <protection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7" fillId="0" borderId="20" xfId="55" applyFont="1" applyBorder="1" applyAlignment="1">
      <alignment horizontal="left" wrapText="1"/>
      <protection/>
    </xf>
    <xf numFmtId="0" fontId="7" fillId="0" borderId="21" xfId="55" applyFont="1" applyBorder="1" applyAlignment="1">
      <alignment horizontal="left" wrapText="1"/>
      <protection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9" fillId="0" borderId="31" xfId="0" applyFont="1" applyBorder="1" applyAlignment="1">
      <alignment horizontal="center" vertical="center" wrapText="1"/>
    </xf>
    <xf numFmtId="0" fontId="7" fillId="0" borderId="14" xfId="55" applyFont="1" applyBorder="1" applyAlignment="1">
      <alignment horizontal="left" wrapText="1"/>
      <protection/>
    </xf>
    <xf numFmtId="0" fontId="9" fillId="0" borderId="32" xfId="0" applyFont="1" applyBorder="1" applyAlignment="1">
      <alignment horizontal="center" vertical="center" wrapText="1"/>
    </xf>
    <xf numFmtId="0" fontId="7" fillId="0" borderId="33" xfId="55" applyFont="1" applyBorder="1" applyAlignment="1">
      <alignment horizontal="left" wrapText="1"/>
      <protection/>
    </xf>
    <xf numFmtId="0" fontId="7" fillId="0" borderId="34" xfId="55" applyFont="1" applyBorder="1" applyAlignment="1">
      <alignment horizontal="left" wrapText="1"/>
      <protection/>
    </xf>
    <xf numFmtId="0" fontId="7" fillId="0" borderId="35" xfId="55" applyFont="1" applyBorder="1" applyAlignment="1">
      <alignment horizontal="left" wrapText="1"/>
      <protection/>
    </xf>
    <xf numFmtId="3" fontId="5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0" fontId="7" fillId="34" borderId="19" xfId="56" applyFont="1" applyFill="1" applyBorder="1" applyAlignment="1">
      <alignment horizontal="center" vertical="center" wrapText="1"/>
      <protection/>
    </xf>
    <xf numFmtId="0" fontId="7" fillId="34" borderId="26" xfId="56" applyFont="1" applyFill="1" applyBorder="1" applyAlignment="1">
      <alignment horizontal="center" vertical="center" wrapText="1"/>
      <protection/>
    </xf>
    <xf numFmtId="0" fontId="7" fillId="34" borderId="27" xfId="56" applyFont="1" applyFill="1" applyBorder="1" applyAlignment="1">
      <alignment horizontal="center" vertical="center" wrapText="1"/>
      <protection/>
    </xf>
    <xf numFmtId="0" fontId="7" fillId="34" borderId="48" xfId="56" applyFont="1" applyFill="1" applyBorder="1" applyAlignment="1">
      <alignment horizontal="center" vertical="center" wrapText="1"/>
      <protection/>
    </xf>
    <xf numFmtId="0" fontId="7" fillId="34" borderId="49" xfId="56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7" fillId="36" borderId="38" xfId="56" applyFont="1" applyFill="1" applyBorder="1" applyAlignment="1">
      <alignment horizontal="center" vertical="center" wrapText="1"/>
      <protection/>
    </xf>
    <xf numFmtId="0" fontId="7" fillId="36" borderId="39" xfId="56" applyFont="1" applyFill="1" applyBorder="1" applyAlignment="1">
      <alignment horizontal="center" vertical="center" wrapText="1"/>
      <protection/>
    </xf>
    <xf numFmtId="0" fontId="7" fillId="36" borderId="40" xfId="56" applyFont="1" applyFill="1" applyBorder="1" applyAlignment="1">
      <alignment horizontal="center" vertical="center" wrapText="1"/>
      <protection/>
    </xf>
    <xf numFmtId="0" fontId="7" fillId="36" borderId="38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  <xf numFmtId="0" fontId="9" fillId="36" borderId="48" xfId="0" applyFont="1" applyFill="1" applyBorder="1" applyAlignment="1">
      <alignment horizontal="center" vertical="center" wrapText="1"/>
    </xf>
    <xf numFmtId="0" fontId="9" fillId="36" borderId="49" xfId="0" applyFont="1" applyFill="1" applyBorder="1" applyAlignment="1">
      <alignment horizontal="center" vertical="center" wrapText="1"/>
    </xf>
    <xf numFmtId="3" fontId="12" fillId="0" borderId="2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3" fontId="12" fillId="0" borderId="36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38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9" fillId="36" borderId="15" xfId="0" applyFont="1" applyFill="1" applyBorder="1" applyAlignment="1">
      <alignment horizontal="center" vertical="center"/>
    </xf>
    <xf numFmtId="3" fontId="12" fillId="0" borderId="2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10" fontId="12" fillId="0" borderId="10" xfId="0" applyNumberFormat="1" applyFont="1" applyBorder="1" applyAlignment="1">
      <alignment horizontal="center"/>
    </xf>
    <xf numFmtId="10" fontId="12" fillId="0" borderId="22" xfId="0" applyNumberFormat="1" applyFont="1" applyBorder="1" applyAlignment="1">
      <alignment horizontal="center"/>
    </xf>
    <xf numFmtId="10" fontId="12" fillId="0" borderId="23" xfId="0" applyNumberFormat="1" applyFont="1" applyBorder="1" applyAlignment="1">
      <alignment horizontal="center"/>
    </xf>
    <xf numFmtId="10" fontId="12" fillId="0" borderId="36" xfId="0" applyNumberFormat="1" applyFont="1" applyBorder="1" applyAlignment="1">
      <alignment horizontal="center"/>
    </xf>
    <xf numFmtId="10" fontId="12" fillId="0" borderId="11" xfId="0" applyNumberFormat="1" applyFont="1" applyBorder="1" applyAlignment="1">
      <alignment horizontal="center"/>
    </xf>
    <xf numFmtId="10" fontId="12" fillId="0" borderId="37" xfId="0" applyNumberFormat="1" applyFont="1" applyBorder="1" applyAlignment="1">
      <alignment horizontal="center"/>
    </xf>
    <xf numFmtId="10" fontId="12" fillId="0" borderId="38" xfId="0" applyNumberFormat="1" applyFont="1" applyBorder="1" applyAlignment="1">
      <alignment horizontal="center"/>
    </xf>
    <xf numFmtId="10" fontId="12" fillId="0" borderId="39" xfId="0" applyNumberFormat="1" applyFont="1" applyBorder="1" applyAlignment="1">
      <alignment horizontal="center"/>
    </xf>
    <xf numFmtId="10" fontId="12" fillId="0" borderId="40" xfId="0" applyNumberFormat="1" applyFont="1" applyBorder="1" applyAlignment="1">
      <alignment horizontal="center"/>
    </xf>
    <xf numFmtId="10" fontId="12" fillId="0" borderId="28" xfId="0" applyNumberFormat="1" applyFont="1" applyBorder="1" applyAlignment="1">
      <alignment horizontal="center"/>
    </xf>
    <xf numFmtId="10" fontId="12" fillId="0" borderId="29" xfId="0" applyNumberFormat="1" applyFont="1" applyBorder="1" applyAlignment="1">
      <alignment horizontal="center"/>
    </xf>
    <xf numFmtId="10" fontId="12" fillId="0" borderId="30" xfId="0" applyNumberFormat="1" applyFont="1" applyBorder="1" applyAlignment="1">
      <alignment horizontal="center"/>
    </xf>
    <xf numFmtId="10" fontId="12" fillId="0" borderId="20" xfId="0" applyNumberFormat="1" applyFont="1" applyBorder="1" applyAlignment="1">
      <alignment horizontal="center"/>
    </xf>
    <xf numFmtId="10" fontId="12" fillId="0" borderId="21" xfId="0" applyNumberFormat="1" applyFont="1" applyBorder="1" applyAlignment="1">
      <alignment horizontal="center"/>
    </xf>
    <xf numFmtId="10" fontId="12" fillId="0" borderId="16" xfId="0" applyNumberFormat="1" applyFont="1" applyBorder="1" applyAlignment="1">
      <alignment horizontal="center"/>
    </xf>
    <xf numFmtId="10" fontId="12" fillId="0" borderId="47" xfId="0" applyNumberFormat="1" applyFont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9" fillId="36" borderId="38" xfId="0" applyFont="1" applyFill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0" fontId="9" fillId="36" borderId="40" xfId="0" applyFont="1" applyFill="1" applyBorder="1" applyAlignment="1">
      <alignment horizontal="center" vertical="center" wrapText="1"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7" fillId="36" borderId="3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3" fontId="5" fillId="0" borderId="50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0" fontId="7" fillId="36" borderId="16" xfId="0" applyFont="1" applyFill="1" applyBorder="1" applyAlignment="1">
      <alignment horizontal="center" vertical="center" wrapText="1"/>
    </xf>
    <xf numFmtId="3" fontId="5" fillId="0" borderId="52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36" xfId="0" applyNumberFormat="1" applyFont="1" applyBorder="1" applyAlignment="1">
      <alignment/>
    </xf>
    <xf numFmtId="180" fontId="5" fillId="0" borderId="37" xfId="0" applyNumberFormat="1" applyFont="1" applyBorder="1" applyAlignment="1">
      <alignment/>
    </xf>
    <xf numFmtId="180" fontId="7" fillId="0" borderId="38" xfId="0" applyNumberFormat="1" applyFont="1" applyBorder="1" applyAlignment="1">
      <alignment/>
    </xf>
    <xf numFmtId="180" fontId="7" fillId="0" borderId="39" xfId="0" applyNumberFormat="1" applyFont="1" applyBorder="1" applyAlignment="1">
      <alignment/>
    </xf>
    <xf numFmtId="180" fontId="7" fillId="0" borderId="40" xfId="0" applyNumberFormat="1" applyFont="1" applyBorder="1" applyAlignment="1">
      <alignment/>
    </xf>
    <xf numFmtId="180" fontId="5" fillId="0" borderId="28" xfId="0" applyNumberFormat="1" applyFont="1" applyBorder="1" applyAlignment="1">
      <alignment/>
    </xf>
    <xf numFmtId="180" fontId="5" fillId="0" borderId="29" xfId="0" applyNumberFormat="1" applyFont="1" applyBorder="1" applyAlignment="1">
      <alignment/>
    </xf>
    <xf numFmtId="180" fontId="5" fillId="0" borderId="30" xfId="0" applyNumberFormat="1" applyFont="1" applyBorder="1" applyAlignment="1">
      <alignment/>
    </xf>
    <xf numFmtId="10" fontId="5" fillId="0" borderId="23" xfId="0" applyNumberFormat="1" applyFont="1" applyBorder="1" applyAlignment="1">
      <alignment/>
    </xf>
    <xf numFmtId="10" fontId="5" fillId="0" borderId="37" xfId="0" applyNumberFormat="1" applyFont="1" applyBorder="1" applyAlignment="1">
      <alignment/>
    </xf>
    <xf numFmtId="10" fontId="7" fillId="0" borderId="39" xfId="0" applyNumberFormat="1" applyFont="1" applyBorder="1" applyAlignment="1">
      <alignment/>
    </xf>
    <xf numFmtId="10" fontId="7" fillId="0" borderId="53" xfId="0" applyNumberFormat="1" applyFont="1" applyBorder="1" applyAlignment="1">
      <alignment/>
    </xf>
    <xf numFmtId="10" fontId="7" fillId="0" borderId="40" xfId="0" applyNumberFormat="1" applyFont="1" applyBorder="1" applyAlignment="1">
      <alignment/>
    </xf>
    <xf numFmtId="10" fontId="5" fillId="0" borderId="22" xfId="0" applyNumberFormat="1" applyFont="1" applyBorder="1" applyAlignment="1">
      <alignment/>
    </xf>
    <xf numFmtId="10" fontId="5" fillId="0" borderId="36" xfId="0" applyNumberFormat="1" applyFont="1" applyBorder="1" applyAlignment="1">
      <alignment/>
    </xf>
    <xf numFmtId="10" fontId="7" fillId="0" borderId="38" xfId="0" applyNumberFormat="1" applyFont="1" applyBorder="1" applyAlignment="1">
      <alignment/>
    </xf>
    <xf numFmtId="10" fontId="5" fillId="0" borderId="28" xfId="0" applyNumberFormat="1" applyFont="1" applyBorder="1" applyAlignment="1">
      <alignment/>
    </xf>
    <xf numFmtId="10" fontId="5" fillId="0" borderId="29" xfId="0" applyNumberFormat="1" applyFont="1" applyBorder="1" applyAlignment="1">
      <alignment/>
    </xf>
    <xf numFmtId="10" fontId="5" fillId="0" borderId="30" xfId="0" applyNumberFormat="1" applyFont="1" applyBorder="1" applyAlignment="1">
      <alignment/>
    </xf>
    <xf numFmtId="0" fontId="7" fillId="36" borderId="5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2" fillId="0" borderId="23" xfId="0" applyNumberFormat="1" applyFont="1" applyBorder="1" applyAlignment="1">
      <alignment/>
    </xf>
    <xf numFmtId="4" fontId="5" fillId="0" borderId="13" xfId="0" applyNumberFormat="1" applyFont="1" applyFill="1" applyBorder="1" applyAlignment="1">
      <alignment/>
    </xf>
    <xf numFmtId="2" fontId="12" fillId="0" borderId="37" xfId="0" applyNumberFormat="1" applyFont="1" applyBorder="1" applyAlignment="1">
      <alignment/>
    </xf>
    <xf numFmtId="3" fontId="5" fillId="0" borderId="45" xfId="0" applyNumberFormat="1" applyFont="1" applyFill="1" applyBorder="1" applyAlignment="1">
      <alignment/>
    </xf>
    <xf numFmtId="3" fontId="5" fillId="0" borderId="29" xfId="0" applyNumberFormat="1" applyFont="1" applyBorder="1" applyAlignment="1" applyProtection="1">
      <alignment horizontal="right"/>
      <protection locked="0"/>
    </xf>
    <xf numFmtId="4" fontId="5" fillId="0" borderId="45" xfId="0" applyNumberFormat="1" applyFont="1" applyFill="1" applyBorder="1" applyAlignment="1">
      <alignment/>
    </xf>
    <xf numFmtId="2" fontId="12" fillId="0" borderId="30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2" fontId="7" fillId="0" borderId="40" xfId="0" applyNumberFormat="1" applyFont="1" applyBorder="1" applyAlignment="1">
      <alignment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3" fontId="5" fillId="0" borderId="33" xfId="0" applyNumberFormat="1" applyFont="1" applyBorder="1" applyAlignment="1">
      <alignment/>
    </xf>
    <xf numFmtId="0" fontId="7" fillId="36" borderId="24" xfId="0" applyFont="1" applyFill="1" applyBorder="1" applyAlignment="1" applyProtection="1">
      <alignment horizontal="center" vertical="center"/>
      <protection locked="0"/>
    </xf>
    <xf numFmtId="0" fontId="7" fillId="36" borderId="15" xfId="0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Alignment="1">
      <alignment horizontal="center"/>
    </xf>
    <xf numFmtId="0" fontId="15" fillId="34" borderId="14" xfId="46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5" fillId="34" borderId="55" xfId="46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10" fontId="5" fillId="0" borderId="0" xfId="0" applyNumberFormat="1" applyFont="1" applyAlignment="1">
      <alignment/>
    </xf>
    <xf numFmtId="0" fontId="14" fillId="35" borderId="0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8" fillId="36" borderId="0" xfId="0" applyFont="1" applyFill="1" applyAlignment="1">
      <alignment horizontal="center"/>
    </xf>
    <xf numFmtId="0" fontId="8" fillId="36" borderId="0" xfId="0" applyFont="1" applyFill="1" applyAlignment="1">
      <alignment horizontal="left"/>
    </xf>
    <xf numFmtId="0" fontId="7" fillId="36" borderId="38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 vertical="center" wrapText="1"/>
    </xf>
    <xf numFmtId="0" fontId="8" fillId="37" borderId="0" xfId="0" applyFont="1" applyFill="1" applyAlignment="1">
      <alignment horizontal="center" vertical="center"/>
    </xf>
    <xf numFmtId="0" fontId="6" fillId="36" borderId="0" xfId="0" applyFont="1" applyFill="1" applyAlignment="1">
      <alignment horizontal="center"/>
    </xf>
    <xf numFmtId="0" fontId="9" fillId="36" borderId="38" xfId="0" applyFont="1" applyFill="1" applyBorder="1" applyAlignment="1">
      <alignment horizontal="center" wrapText="1"/>
    </xf>
    <xf numFmtId="0" fontId="9" fillId="36" borderId="39" xfId="0" applyFont="1" applyFill="1" applyBorder="1" applyAlignment="1">
      <alignment horizontal="center" wrapText="1"/>
    </xf>
    <xf numFmtId="0" fontId="9" fillId="36" borderId="47" xfId="0" applyFont="1" applyFill="1" applyBorder="1" applyAlignment="1">
      <alignment horizontal="center" wrapText="1"/>
    </xf>
    <xf numFmtId="0" fontId="9" fillId="36" borderId="40" xfId="0" applyFont="1" applyFill="1" applyBorder="1" applyAlignment="1">
      <alignment horizontal="center" wrapText="1"/>
    </xf>
    <xf numFmtId="0" fontId="9" fillId="36" borderId="46" xfId="0" applyFont="1" applyFill="1" applyBorder="1" applyAlignment="1">
      <alignment horizontal="center" wrapText="1"/>
    </xf>
    <xf numFmtId="0" fontId="9" fillId="36" borderId="28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 wrapText="1"/>
    </xf>
    <xf numFmtId="0" fontId="9" fillId="36" borderId="20" xfId="0" applyFont="1" applyFill="1" applyBorder="1" applyAlignment="1">
      <alignment horizontal="center" vertical="center" wrapText="1"/>
    </xf>
    <xf numFmtId="0" fontId="9" fillId="36" borderId="54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 wrapText="1"/>
    </xf>
    <xf numFmtId="0" fontId="9" fillId="36" borderId="45" xfId="0" applyFont="1" applyFill="1" applyBorder="1" applyAlignment="1">
      <alignment horizontal="center" vertical="center" wrapText="1"/>
    </xf>
    <xf numFmtId="0" fontId="9" fillId="36" borderId="56" xfId="0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 wrapText="1"/>
    </xf>
    <xf numFmtId="0" fontId="9" fillId="36" borderId="51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6" borderId="52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6" borderId="38" xfId="0" applyFont="1" applyFill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0" fontId="9" fillId="36" borderId="40" xfId="0" applyFont="1" applyFill="1" applyBorder="1" applyAlignment="1">
      <alignment horizontal="center" vertical="center" wrapText="1"/>
    </xf>
    <xf numFmtId="0" fontId="9" fillId="36" borderId="48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/>
    </xf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/>
    </xf>
    <xf numFmtId="0" fontId="7" fillId="36" borderId="51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36" borderId="18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5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36" borderId="0" xfId="0" applyFont="1" applyFill="1" applyAlignment="1">
      <alignment horizontal="center"/>
    </xf>
    <xf numFmtId="0" fontId="8" fillId="36" borderId="41" xfId="0" applyFont="1" applyFill="1" applyBorder="1" applyAlignment="1">
      <alignment horizontal="center" vertical="center"/>
    </xf>
    <xf numFmtId="0" fontId="5" fillId="36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16" fillId="36" borderId="0" xfId="0" applyFont="1" applyFill="1" applyAlignment="1">
      <alignment horizontal="left"/>
    </xf>
    <xf numFmtId="0" fontId="11" fillId="35" borderId="0" xfId="0" applyFont="1" applyFill="1" applyAlignment="1">
      <alignment horizontal="center"/>
    </xf>
    <xf numFmtId="0" fontId="9" fillId="36" borderId="60" xfId="0" applyFont="1" applyFill="1" applyBorder="1" applyAlignment="1">
      <alignment horizontal="center" vertical="center" wrapText="1"/>
    </xf>
    <xf numFmtId="0" fontId="7" fillId="36" borderId="61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62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6" borderId="22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37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vertical="center" wrapText="1"/>
    </xf>
    <xf numFmtId="0" fontId="7" fillId="36" borderId="41" xfId="0" applyFont="1" applyFill="1" applyBorder="1" applyAlignment="1">
      <alignment horizontal="center"/>
    </xf>
    <xf numFmtId="0" fontId="7" fillId="36" borderId="58" xfId="0" applyFont="1" applyFill="1" applyBorder="1" applyAlignment="1">
      <alignment horizontal="center"/>
    </xf>
    <xf numFmtId="0" fontId="7" fillId="36" borderId="59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 vertical="center" wrapText="1"/>
    </xf>
    <xf numFmtId="0" fontId="7" fillId="36" borderId="58" xfId="0" applyFont="1" applyFill="1" applyBorder="1" applyAlignment="1">
      <alignment horizontal="center" vertical="center" wrapText="1"/>
    </xf>
    <xf numFmtId="0" fontId="7" fillId="36" borderId="5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MovimientoTodos" xfId="55"/>
    <cellStyle name="Normal_Terminacion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4</xdr:col>
      <xdr:colOff>9525</xdr:colOff>
      <xdr:row>11</xdr:row>
      <xdr:rowOff>104775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57150" y="19050"/>
          <a:ext cx="3000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>
    <row r="1" spans="1:10" ht="14.25">
      <c r="A1" s="35"/>
      <c r="B1" s="35"/>
      <c r="C1" s="35"/>
      <c r="D1" s="35"/>
      <c r="E1" s="213" t="s">
        <v>145</v>
      </c>
      <c r="F1" s="213"/>
      <c r="G1" s="213"/>
      <c r="H1" s="213"/>
      <c r="I1" s="213"/>
      <c r="J1" s="213"/>
    </row>
    <row r="2" spans="1:6" ht="12.75">
      <c r="A2" s="35"/>
      <c r="B2" s="35"/>
      <c r="C2" s="35"/>
      <c r="D2" s="35"/>
      <c r="E2" s="36"/>
      <c r="F2" s="35"/>
    </row>
    <row r="3" spans="1:6" ht="12.75">
      <c r="A3" s="35"/>
      <c r="B3" s="35"/>
      <c r="C3" s="35"/>
      <c r="D3" s="35"/>
      <c r="E3" s="37" t="s">
        <v>146</v>
      </c>
      <c r="F3" s="35"/>
    </row>
    <row r="4" spans="1:6" ht="12.75">
      <c r="A4" s="35"/>
      <c r="B4" s="35"/>
      <c r="C4" s="35"/>
      <c r="D4" s="35"/>
      <c r="E4" s="38" t="s">
        <v>147</v>
      </c>
      <c r="F4" s="35"/>
    </row>
    <row r="5" spans="1:6" ht="12.75">
      <c r="A5" s="35"/>
      <c r="B5" s="35"/>
      <c r="C5" s="35"/>
      <c r="D5" s="35"/>
      <c r="E5" s="38" t="s">
        <v>138</v>
      </c>
      <c r="F5" s="35"/>
    </row>
    <row r="6" spans="1:6" ht="12.75">
      <c r="A6" s="35"/>
      <c r="B6" s="35"/>
      <c r="C6" s="35"/>
      <c r="D6" s="35"/>
      <c r="E6" s="38" t="s">
        <v>148</v>
      </c>
      <c r="F6" s="35"/>
    </row>
    <row r="7" spans="1:6" ht="12.75">
      <c r="A7" s="35"/>
      <c r="B7" s="35"/>
      <c r="C7" s="35"/>
      <c r="D7" s="35"/>
      <c r="E7" s="38" t="s">
        <v>156</v>
      </c>
      <c r="F7" s="35"/>
    </row>
    <row r="8" spans="1:6" ht="12.75">
      <c r="A8" s="35"/>
      <c r="B8" s="35"/>
      <c r="C8" s="35"/>
      <c r="D8" s="35"/>
      <c r="E8" s="38" t="s">
        <v>149</v>
      </c>
      <c r="F8" s="35"/>
    </row>
    <row r="9" spans="1:6" ht="12.75">
      <c r="A9" s="35"/>
      <c r="B9" s="35"/>
      <c r="C9" s="35"/>
      <c r="D9" s="35"/>
      <c r="E9" s="38" t="s">
        <v>132</v>
      </c>
      <c r="F9" s="35"/>
    </row>
    <row r="10" spans="1:6" ht="12.75">
      <c r="A10" s="35"/>
      <c r="B10" s="35"/>
      <c r="C10" s="35"/>
      <c r="D10" s="35"/>
      <c r="E10" s="38" t="s">
        <v>150</v>
      </c>
      <c r="F10" s="35"/>
    </row>
    <row r="11" spans="1:6" ht="12.75">
      <c r="A11" s="35"/>
      <c r="B11" s="35"/>
      <c r="C11" s="35"/>
      <c r="D11" s="35"/>
      <c r="E11" s="38" t="s">
        <v>139</v>
      </c>
      <c r="F11" s="35"/>
    </row>
    <row r="12" spans="1:6" ht="12.75">
      <c r="A12" s="35"/>
      <c r="B12" s="35"/>
      <c r="C12" s="35"/>
      <c r="D12" s="35"/>
      <c r="E12" s="38" t="s">
        <v>140</v>
      </c>
      <c r="F12" s="35"/>
    </row>
    <row r="13" spans="1:6" ht="12.75">
      <c r="A13" s="35"/>
      <c r="B13" s="35"/>
      <c r="C13" s="35"/>
      <c r="D13" s="35"/>
      <c r="E13" s="38" t="s">
        <v>141</v>
      </c>
      <c r="F13" s="35"/>
    </row>
    <row r="14" spans="1:6" ht="12.75">
      <c r="A14" s="35"/>
      <c r="B14" s="35"/>
      <c r="C14" s="35"/>
      <c r="D14" s="35"/>
      <c r="E14" s="38" t="s">
        <v>142</v>
      </c>
      <c r="F14" s="35"/>
    </row>
    <row r="15" spans="1:6" ht="12.75">
      <c r="A15" s="35"/>
      <c r="B15" s="35"/>
      <c r="C15" s="35"/>
      <c r="D15" s="35"/>
      <c r="E15" s="38" t="s">
        <v>143</v>
      </c>
      <c r="F15" s="35"/>
    </row>
    <row r="16" spans="1:6" ht="12.75">
      <c r="A16" s="35"/>
      <c r="B16" s="35"/>
      <c r="C16" s="35"/>
      <c r="D16" s="35"/>
      <c r="E16" s="38" t="s">
        <v>144</v>
      </c>
      <c r="F16" s="35"/>
    </row>
    <row r="17" spans="1:6" ht="12.75">
      <c r="A17" s="35"/>
      <c r="B17" s="35"/>
      <c r="C17" s="35"/>
      <c r="D17" s="35"/>
      <c r="E17" s="36"/>
      <c r="F17" s="35"/>
    </row>
    <row r="18" spans="1:6" ht="12.75">
      <c r="A18" s="35"/>
      <c r="B18" s="35"/>
      <c r="C18" s="35"/>
      <c r="D18" s="35"/>
      <c r="F18" s="35"/>
    </row>
    <row r="19" spans="1:6" ht="12.75">
      <c r="A19" s="35"/>
      <c r="B19" s="35"/>
      <c r="C19" s="35"/>
      <c r="D19" s="35"/>
      <c r="F19" s="35"/>
    </row>
    <row r="20" spans="1:6" ht="12.75">
      <c r="A20" s="35"/>
      <c r="B20" s="35"/>
      <c r="C20" s="35"/>
      <c r="D20" s="35"/>
      <c r="F20" s="35"/>
    </row>
    <row r="21" spans="1:6" ht="12.75">
      <c r="A21" s="35"/>
      <c r="B21" s="35"/>
      <c r="C21" s="35"/>
      <c r="D21" s="35"/>
      <c r="F21" s="35"/>
    </row>
    <row r="22" spans="1:4" ht="12.75">
      <c r="A22" s="35"/>
      <c r="B22" s="35"/>
      <c r="C22" s="35"/>
      <c r="D22" s="35"/>
    </row>
    <row r="23" spans="1:4" ht="12.75">
      <c r="A23" s="35"/>
      <c r="B23" s="35"/>
      <c r="C23" s="35"/>
      <c r="D23" s="35"/>
    </row>
    <row r="24" spans="1:4" ht="12.75">
      <c r="A24" s="35"/>
      <c r="B24" s="35"/>
      <c r="C24" s="35"/>
      <c r="D24" s="35"/>
    </row>
    <row r="25" spans="1:4" ht="12.75">
      <c r="A25" s="35"/>
      <c r="B25" s="35"/>
      <c r="C25" s="35"/>
      <c r="D25" s="35"/>
    </row>
    <row r="26" spans="1:4" ht="12.75">
      <c r="A26" s="35"/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35"/>
      <c r="B28" s="35"/>
      <c r="C28" s="35"/>
      <c r="D28" s="35"/>
    </row>
  </sheetData>
  <sheetProtection/>
  <mergeCells count="1">
    <mergeCell ref="E1:J1"/>
  </mergeCells>
  <hyperlinks>
    <hyperlink ref="E3" location="Movimiento!A1" display="Movimiento"/>
    <hyperlink ref="E4" location="Ejecutorias!A1" display="Ejecutorias"/>
    <hyperlink ref="E5" location="'Procedimientos elevados'!A1" display="Procedimientos Elevados"/>
    <hyperlink ref="E6" location="OrdenesSegunInstancia!A1" display="Órdenes de Protección,(Art.544-Ter), según Instancia"/>
    <hyperlink ref="E10" location="'Ordenes de proteccion'!A1" display="Órdenes y Medidas por Sexo y Nacionalidad"/>
    <hyperlink ref="E11" location="'PROCESOS POR DELITO '!A1" display="Procesos por delito"/>
    <hyperlink ref="E12" location="PersonasEnjuiciadas!A1" display="Personas enjuiciadas"/>
    <hyperlink ref="E13" location="'% condenados'!A1" display="Porcentaje de Condenados"/>
    <hyperlink ref="E14" location="Relacion!A1" display="Relaciaón de Víctimas y Denunciados"/>
    <hyperlink ref="E15" location="'Denuncias-Renuncias'!A1" display="Denuncias-Renuncias"/>
    <hyperlink ref="E16" location="Terminacion!A1" display="Formas de Terminación"/>
    <hyperlink ref="E8" location="Medidas!A1" display="Medidas judiciales de Protección"/>
    <hyperlink ref="E9" location="Denuncias!A1" display="Denuncias"/>
    <hyperlink ref="E7" location="'OrdenesSegunInstancia %'!A1" display="Órdenes de Protección según Instancia (Porcentajes)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B1"/>
    </sheetView>
  </sheetViews>
  <sheetFormatPr defaultColWidth="11.421875" defaultRowHeight="15" customHeight="1"/>
  <cols>
    <col min="1" max="1" width="26.00390625" style="1" customWidth="1"/>
    <col min="2" max="2" width="23.00390625" style="1" customWidth="1"/>
    <col min="3" max="3" width="11.421875" style="1" customWidth="1"/>
    <col min="4" max="4" width="14.140625" style="1" bestFit="1" customWidth="1"/>
    <col min="5" max="16384" width="11.421875" style="1" customWidth="1"/>
  </cols>
  <sheetData>
    <row r="1" spans="1:2" ht="15" customHeight="1">
      <c r="A1" s="219" t="s">
        <v>128</v>
      </c>
      <c r="B1" s="219"/>
    </row>
    <row r="2" spans="1:2" ht="15" customHeight="1" thickBot="1">
      <c r="A2" s="219" t="s">
        <v>24</v>
      </c>
      <c r="B2" s="219"/>
    </row>
    <row r="3" spans="1:4" ht="15" customHeight="1" thickBot="1">
      <c r="A3" s="4"/>
      <c r="D3" s="202" t="s">
        <v>137</v>
      </c>
    </row>
    <row r="4" ht="39" customHeight="1" thickBot="1">
      <c r="A4" s="6" t="s">
        <v>135</v>
      </c>
    </row>
    <row r="5" ht="39.75" customHeight="1" thickBot="1">
      <c r="B5" s="149" t="s">
        <v>24</v>
      </c>
    </row>
    <row r="6" spans="1:2" ht="15" customHeight="1">
      <c r="A6" s="67" t="s">
        <v>25</v>
      </c>
      <c r="B6" s="146">
        <v>230</v>
      </c>
    </row>
    <row r="7" spans="1:2" ht="15" customHeight="1">
      <c r="A7" s="68" t="s">
        <v>26</v>
      </c>
      <c r="B7" s="146">
        <v>18</v>
      </c>
    </row>
    <row r="8" spans="1:2" ht="15" customHeight="1">
      <c r="A8" s="68" t="s">
        <v>27</v>
      </c>
      <c r="B8" s="146">
        <v>35</v>
      </c>
    </row>
    <row r="9" spans="1:2" ht="15" customHeight="1">
      <c r="A9" s="68" t="s">
        <v>28</v>
      </c>
      <c r="B9" s="146">
        <v>32</v>
      </c>
    </row>
    <row r="10" spans="1:2" ht="15" customHeight="1">
      <c r="A10" s="68" t="s">
        <v>29</v>
      </c>
      <c r="B10" s="146">
        <v>131</v>
      </c>
    </row>
    <row r="11" spans="1:2" ht="15" customHeight="1">
      <c r="A11" s="68" t="s">
        <v>30</v>
      </c>
      <c r="B11" s="146">
        <v>40</v>
      </c>
    </row>
    <row r="12" spans="1:2" ht="15" customHeight="1">
      <c r="A12" s="68" t="s">
        <v>31</v>
      </c>
      <c r="B12" s="146">
        <v>30</v>
      </c>
    </row>
    <row r="13" spans="1:2" ht="15" customHeight="1">
      <c r="A13" s="68" t="s">
        <v>32</v>
      </c>
      <c r="B13" s="146">
        <v>33</v>
      </c>
    </row>
    <row r="14" spans="1:2" ht="15" customHeight="1">
      <c r="A14" s="68" t="s">
        <v>33</v>
      </c>
      <c r="B14" s="146">
        <v>79</v>
      </c>
    </row>
    <row r="15" spans="1:2" ht="15" customHeight="1">
      <c r="A15" s="68" t="s">
        <v>34</v>
      </c>
      <c r="B15" s="146">
        <v>151</v>
      </c>
    </row>
    <row r="16" spans="1:2" ht="15" customHeight="1">
      <c r="A16" s="68" t="s">
        <v>35</v>
      </c>
      <c r="B16" s="146">
        <v>36</v>
      </c>
    </row>
    <row r="17" spans="1:2" ht="15" customHeight="1">
      <c r="A17" s="68" t="s">
        <v>36</v>
      </c>
      <c r="B17" s="146">
        <v>17</v>
      </c>
    </row>
    <row r="18" spans="1:2" ht="15" customHeight="1">
      <c r="A18" s="68" t="s">
        <v>37</v>
      </c>
      <c r="B18" s="146">
        <v>56</v>
      </c>
    </row>
    <row r="19" spans="1:2" ht="15" customHeight="1">
      <c r="A19" s="68" t="s">
        <v>38</v>
      </c>
      <c r="B19" s="146">
        <v>73</v>
      </c>
    </row>
    <row r="20" spans="1:2" ht="15" customHeight="1">
      <c r="A20" s="68" t="s">
        <v>39</v>
      </c>
      <c r="B20" s="146">
        <v>2</v>
      </c>
    </row>
    <row r="21" spans="1:2" ht="15" customHeight="1">
      <c r="A21" s="68" t="s">
        <v>40</v>
      </c>
      <c r="B21" s="146">
        <v>80</v>
      </c>
    </row>
    <row r="22" spans="1:2" ht="15" customHeight="1" thickBot="1">
      <c r="A22" s="69" t="s">
        <v>41</v>
      </c>
      <c r="B22" s="147">
        <v>15</v>
      </c>
    </row>
    <row r="23" spans="1:2" ht="15" customHeight="1" thickBot="1">
      <c r="A23" s="70" t="s">
        <v>42</v>
      </c>
      <c r="B23" s="148">
        <v>1058</v>
      </c>
    </row>
  </sheetData>
  <sheetProtection/>
  <mergeCells count="2">
    <mergeCell ref="A1:B1"/>
    <mergeCell ref="A2:B2"/>
  </mergeCells>
  <hyperlinks>
    <hyperlink ref="D3" location="Inicio!A1" display="Volver a Inicio"/>
  </hyperlinks>
  <printOptions/>
  <pageMargins left="2.14" right="0.38" top="1.66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9.421875" style="1" bestFit="1" customWidth="1"/>
    <col min="3" max="4" width="13.00390625" style="1" bestFit="1" customWidth="1"/>
    <col min="5" max="5" width="10.421875" style="1" bestFit="1" customWidth="1"/>
    <col min="6" max="6" width="12.28125" style="1" bestFit="1" customWidth="1"/>
    <col min="7" max="7" width="9.421875" style="1" bestFit="1" customWidth="1"/>
    <col min="8" max="9" width="13.00390625" style="1" bestFit="1" customWidth="1"/>
    <col min="10" max="10" width="10.421875" style="1" bestFit="1" customWidth="1"/>
    <col min="11" max="11" width="12.28125" style="1" bestFit="1" customWidth="1"/>
    <col min="12" max="12" width="9.421875" style="1" bestFit="1" customWidth="1"/>
    <col min="13" max="14" width="13.00390625" style="1" bestFit="1" customWidth="1"/>
    <col min="15" max="15" width="10.421875" style="1" bestFit="1" customWidth="1"/>
    <col min="16" max="16" width="12.28125" style="1" bestFit="1" customWidth="1"/>
    <col min="17" max="17" width="14.140625" style="1" bestFit="1" customWidth="1"/>
    <col min="18" max="16384" width="11.421875" style="1" customWidth="1"/>
  </cols>
  <sheetData>
    <row r="1" spans="2:16" ht="15">
      <c r="B1" s="219" t="s">
        <v>125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3:16" ht="15.75" thickBot="1">
      <c r="C2" s="263"/>
      <c r="D2" s="263"/>
      <c r="E2" s="264"/>
      <c r="F2" s="26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13.5" thickBot="1">
      <c r="A3" s="4"/>
      <c r="B3" s="4"/>
      <c r="Q3" s="202" t="s">
        <v>137</v>
      </c>
    </row>
    <row r="4" spans="1:2" ht="15.75" thickBot="1">
      <c r="A4" s="203" t="s">
        <v>135</v>
      </c>
      <c r="B4" s="6"/>
    </row>
    <row r="5" spans="1:16" ht="39.75" customHeight="1">
      <c r="A5" s="13"/>
      <c r="B5" s="256" t="s">
        <v>50</v>
      </c>
      <c r="C5" s="254"/>
      <c r="D5" s="254"/>
      <c r="E5" s="254"/>
      <c r="F5" s="260"/>
      <c r="G5" s="261" t="s">
        <v>51</v>
      </c>
      <c r="H5" s="254"/>
      <c r="I5" s="254"/>
      <c r="J5" s="254"/>
      <c r="K5" s="262"/>
      <c r="L5" s="256" t="s">
        <v>3</v>
      </c>
      <c r="M5" s="254"/>
      <c r="N5" s="254"/>
      <c r="O5" s="254"/>
      <c r="P5" s="260"/>
    </row>
    <row r="6" spans="1:20" ht="26.25" thickBot="1">
      <c r="A6" s="39"/>
      <c r="B6" s="153" t="s">
        <v>52</v>
      </c>
      <c r="C6" s="154" t="s">
        <v>45</v>
      </c>
      <c r="D6" s="154" t="s">
        <v>46</v>
      </c>
      <c r="E6" s="154" t="s">
        <v>47</v>
      </c>
      <c r="F6" s="155" t="s">
        <v>48</v>
      </c>
      <c r="G6" s="156" t="s">
        <v>52</v>
      </c>
      <c r="H6" s="154" t="s">
        <v>45</v>
      </c>
      <c r="I6" s="154" t="s">
        <v>46</v>
      </c>
      <c r="J6" s="154" t="s">
        <v>47</v>
      </c>
      <c r="K6" s="159" t="s">
        <v>48</v>
      </c>
      <c r="L6" s="153" t="s">
        <v>52</v>
      </c>
      <c r="M6" s="154" t="s">
        <v>45</v>
      </c>
      <c r="N6" s="154" t="s">
        <v>46</v>
      </c>
      <c r="O6" s="154" t="s">
        <v>47</v>
      </c>
      <c r="P6" s="155" t="s">
        <v>48</v>
      </c>
      <c r="S6" s="212"/>
      <c r="T6" s="212"/>
    </row>
    <row r="7" spans="1:16" ht="12.75">
      <c r="A7" s="71" t="s">
        <v>25</v>
      </c>
      <c r="B7" s="158">
        <v>737</v>
      </c>
      <c r="C7" s="42">
        <v>407</v>
      </c>
      <c r="D7" s="42">
        <v>42</v>
      </c>
      <c r="E7" s="42">
        <v>279</v>
      </c>
      <c r="F7" s="43">
        <v>9</v>
      </c>
      <c r="G7" s="157">
        <v>248</v>
      </c>
      <c r="H7" s="42">
        <v>86</v>
      </c>
      <c r="I7" s="42">
        <v>14</v>
      </c>
      <c r="J7" s="42">
        <v>144</v>
      </c>
      <c r="K7" s="160">
        <v>4</v>
      </c>
      <c r="L7" s="158">
        <v>985</v>
      </c>
      <c r="M7" s="42">
        <v>493</v>
      </c>
      <c r="N7" s="42">
        <v>56</v>
      </c>
      <c r="O7" s="42">
        <v>423</v>
      </c>
      <c r="P7" s="43">
        <v>13</v>
      </c>
    </row>
    <row r="8" spans="1:16" ht="12.75">
      <c r="A8" s="72" t="s">
        <v>26</v>
      </c>
      <c r="B8" s="47">
        <v>30</v>
      </c>
      <c r="C8" s="12">
        <v>17</v>
      </c>
      <c r="D8" s="12">
        <v>5</v>
      </c>
      <c r="E8" s="12">
        <v>8</v>
      </c>
      <c r="F8" s="48">
        <v>0</v>
      </c>
      <c r="G8" s="19">
        <v>16</v>
      </c>
      <c r="H8" s="12">
        <v>6</v>
      </c>
      <c r="I8" s="12">
        <v>3</v>
      </c>
      <c r="J8" s="12">
        <v>7</v>
      </c>
      <c r="K8" s="77">
        <v>0</v>
      </c>
      <c r="L8" s="47">
        <v>46</v>
      </c>
      <c r="M8" s="12">
        <v>23</v>
      </c>
      <c r="N8" s="12">
        <v>8</v>
      </c>
      <c r="O8" s="12">
        <v>15</v>
      </c>
      <c r="P8" s="48">
        <v>0</v>
      </c>
    </row>
    <row r="9" spans="1:19" ht="12.75">
      <c r="A9" s="72" t="s">
        <v>27</v>
      </c>
      <c r="B9" s="47">
        <v>71</v>
      </c>
      <c r="C9" s="12">
        <v>49</v>
      </c>
      <c r="D9" s="12">
        <v>2</v>
      </c>
      <c r="E9" s="12">
        <v>20</v>
      </c>
      <c r="F9" s="48">
        <v>0</v>
      </c>
      <c r="G9" s="19">
        <v>35</v>
      </c>
      <c r="H9" s="12">
        <v>13</v>
      </c>
      <c r="I9" s="12">
        <v>2</v>
      </c>
      <c r="J9" s="12">
        <v>19</v>
      </c>
      <c r="K9" s="77">
        <v>1</v>
      </c>
      <c r="L9" s="47">
        <v>106</v>
      </c>
      <c r="M9" s="12">
        <v>62</v>
      </c>
      <c r="N9" s="12">
        <v>4</v>
      </c>
      <c r="O9" s="12">
        <v>39</v>
      </c>
      <c r="P9" s="48">
        <v>1</v>
      </c>
      <c r="S9" s="10"/>
    </row>
    <row r="10" spans="1:16" ht="12.75">
      <c r="A10" s="72" t="s">
        <v>28</v>
      </c>
      <c r="B10" s="47">
        <v>77</v>
      </c>
      <c r="C10" s="12">
        <v>40</v>
      </c>
      <c r="D10" s="12">
        <v>7</v>
      </c>
      <c r="E10" s="12">
        <v>27</v>
      </c>
      <c r="F10" s="48">
        <v>3</v>
      </c>
      <c r="G10" s="19">
        <v>42</v>
      </c>
      <c r="H10" s="12">
        <v>17</v>
      </c>
      <c r="I10" s="12">
        <v>4</v>
      </c>
      <c r="J10" s="12">
        <v>15</v>
      </c>
      <c r="K10" s="77">
        <v>6</v>
      </c>
      <c r="L10" s="47">
        <v>119</v>
      </c>
      <c r="M10" s="12">
        <v>57</v>
      </c>
      <c r="N10" s="12">
        <v>11</v>
      </c>
      <c r="O10" s="12">
        <v>42</v>
      </c>
      <c r="P10" s="48">
        <v>9</v>
      </c>
    </row>
    <row r="11" spans="1:16" ht="12.75">
      <c r="A11" s="72" t="s">
        <v>29</v>
      </c>
      <c r="B11" s="47">
        <v>371</v>
      </c>
      <c r="C11" s="12">
        <v>244</v>
      </c>
      <c r="D11" s="12">
        <v>7</v>
      </c>
      <c r="E11" s="12">
        <v>116</v>
      </c>
      <c r="F11" s="48">
        <v>4</v>
      </c>
      <c r="G11" s="19">
        <v>101</v>
      </c>
      <c r="H11" s="12">
        <v>50</v>
      </c>
      <c r="I11" s="12">
        <v>2</v>
      </c>
      <c r="J11" s="12">
        <v>46</v>
      </c>
      <c r="K11" s="77">
        <v>3</v>
      </c>
      <c r="L11" s="47">
        <v>472</v>
      </c>
      <c r="M11" s="12">
        <v>294</v>
      </c>
      <c r="N11" s="12">
        <v>9</v>
      </c>
      <c r="O11" s="12">
        <v>162</v>
      </c>
      <c r="P11" s="48">
        <v>7</v>
      </c>
    </row>
    <row r="12" spans="1:20" ht="12.75">
      <c r="A12" s="72" t="s">
        <v>30</v>
      </c>
      <c r="B12" s="47">
        <v>50</v>
      </c>
      <c r="C12" s="12">
        <v>36</v>
      </c>
      <c r="D12" s="12">
        <v>3</v>
      </c>
      <c r="E12" s="12">
        <v>11</v>
      </c>
      <c r="F12" s="48">
        <v>0</v>
      </c>
      <c r="G12" s="19">
        <v>18</v>
      </c>
      <c r="H12" s="12">
        <v>6</v>
      </c>
      <c r="I12" s="12">
        <v>6</v>
      </c>
      <c r="J12" s="12">
        <v>6</v>
      </c>
      <c r="K12" s="77">
        <v>0</v>
      </c>
      <c r="L12" s="47">
        <v>68</v>
      </c>
      <c r="M12" s="12">
        <v>42</v>
      </c>
      <c r="N12" s="12">
        <v>9</v>
      </c>
      <c r="O12" s="12">
        <v>17</v>
      </c>
      <c r="P12" s="48">
        <v>0</v>
      </c>
      <c r="S12" s="212"/>
      <c r="T12" s="212"/>
    </row>
    <row r="13" spans="1:19" ht="12.75">
      <c r="A13" s="72" t="s">
        <v>31</v>
      </c>
      <c r="B13" s="47">
        <v>101</v>
      </c>
      <c r="C13" s="12">
        <v>51</v>
      </c>
      <c r="D13" s="12">
        <v>6</v>
      </c>
      <c r="E13" s="12">
        <v>44</v>
      </c>
      <c r="F13" s="48">
        <v>0</v>
      </c>
      <c r="G13" s="19">
        <v>42</v>
      </c>
      <c r="H13" s="12">
        <v>17</v>
      </c>
      <c r="I13" s="12">
        <v>0</v>
      </c>
      <c r="J13" s="12">
        <v>24</v>
      </c>
      <c r="K13" s="77">
        <v>1</v>
      </c>
      <c r="L13" s="47">
        <v>143</v>
      </c>
      <c r="M13" s="12">
        <v>68</v>
      </c>
      <c r="N13" s="12">
        <v>6</v>
      </c>
      <c r="O13" s="12">
        <v>68</v>
      </c>
      <c r="P13" s="48">
        <v>1</v>
      </c>
      <c r="S13" s="212"/>
    </row>
    <row r="14" spans="1:16" ht="12.75">
      <c r="A14" s="72" t="s">
        <v>32</v>
      </c>
      <c r="B14" s="47">
        <v>62</v>
      </c>
      <c r="C14" s="12">
        <v>45</v>
      </c>
      <c r="D14" s="12">
        <v>3</v>
      </c>
      <c r="E14" s="12">
        <v>14</v>
      </c>
      <c r="F14" s="48">
        <v>0</v>
      </c>
      <c r="G14" s="19">
        <v>17</v>
      </c>
      <c r="H14" s="12">
        <v>11</v>
      </c>
      <c r="I14" s="12">
        <v>0</v>
      </c>
      <c r="J14" s="12">
        <v>3</v>
      </c>
      <c r="K14" s="77">
        <v>3</v>
      </c>
      <c r="L14" s="47">
        <v>79</v>
      </c>
      <c r="M14" s="12">
        <v>56</v>
      </c>
      <c r="N14" s="12">
        <v>3</v>
      </c>
      <c r="O14" s="12">
        <v>17</v>
      </c>
      <c r="P14" s="48">
        <v>3</v>
      </c>
    </row>
    <row r="15" spans="1:16" ht="12.75">
      <c r="A15" s="72" t="s">
        <v>33</v>
      </c>
      <c r="B15" s="47">
        <v>194</v>
      </c>
      <c r="C15" s="12">
        <v>87</v>
      </c>
      <c r="D15" s="12">
        <v>23</v>
      </c>
      <c r="E15" s="12">
        <v>64</v>
      </c>
      <c r="F15" s="48">
        <v>20</v>
      </c>
      <c r="G15" s="19">
        <v>87</v>
      </c>
      <c r="H15" s="12">
        <v>27</v>
      </c>
      <c r="I15" s="12">
        <v>16</v>
      </c>
      <c r="J15" s="12">
        <v>34</v>
      </c>
      <c r="K15" s="77">
        <v>10</v>
      </c>
      <c r="L15" s="47">
        <v>281</v>
      </c>
      <c r="M15" s="12">
        <v>114</v>
      </c>
      <c r="N15" s="12">
        <v>39</v>
      </c>
      <c r="O15" s="12">
        <v>98</v>
      </c>
      <c r="P15" s="48">
        <v>30</v>
      </c>
    </row>
    <row r="16" spans="1:19" ht="12.75">
      <c r="A16" s="72" t="s">
        <v>34</v>
      </c>
      <c r="B16" s="47">
        <v>350</v>
      </c>
      <c r="C16" s="12">
        <v>200</v>
      </c>
      <c r="D16" s="12">
        <v>38</v>
      </c>
      <c r="E16" s="12">
        <v>104</v>
      </c>
      <c r="F16" s="48">
        <v>8</v>
      </c>
      <c r="G16" s="19">
        <v>85</v>
      </c>
      <c r="H16" s="12">
        <v>40</v>
      </c>
      <c r="I16" s="12">
        <v>4</v>
      </c>
      <c r="J16" s="12">
        <v>37</v>
      </c>
      <c r="K16" s="77">
        <v>4</v>
      </c>
      <c r="L16" s="47">
        <v>435</v>
      </c>
      <c r="M16" s="12">
        <v>240</v>
      </c>
      <c r="N16" s="12">
        <v>42</v>
      </c>
      <c r="O16" s="12">
        <v>141</v>
      </c>
      <c r="P16" s="48">
        <v>12</v>
      </c>
      <c r="S16" s="212"/>
    </row>
    <row r="17" spans="1:16" ht="12.75">
      <c r="A17" s="72" t="s">
        <v>35</v>
      </c>
      <c r="B17" s="47">
        <v>87</v>
      </c>
      <c r="C17" s="12">
        <v>56</v>
      </c>
      <c r="D17" s="12">
        <v>3</v>
      </c>
      <c r="E17" s="12">
        <v>28</v>
      </c>
      <c r="F17" s="48">
        <v>0</v>
      </c>
      <c r="G17" s="19">
        <v>28</v>
      </c>
      <c r="H17" s="12">
        <v>25</v>
      </c>
      <c r="I17" s="12">
        <v>0</v>
      </c>
      <c r="J17" s="12">
        <v>3</v>
      </c>
      <c r="K17" s="77">
        <v>0</v>
      </c>
      <c r="L17" s="47">
        <v>115</v>
      </c>
      <c r="M17" s="12">
        <v>81</v>
      </c>
      <c r="N17" s="12">
        <v>3</v>
      </c>
      <c r="O17" s="12">
        <v>31</v>
      </c>
      <c r="P17" s="48">
        <v>0</v>
      </c>
    </row>
    <row r="18" spans="1:16" ht="12.75">
      <c r="A18" s="72" t="s">
        <v>36</v>
      </c>
      <c r="B18" s="47">
        <v>123</v>
      </c>
      <c r="C18" s="12">
        <v>55</v>
      </c>
      <c r="D18" s="12">
        <v>4</v>
      </c>
      <c r="E18" s="12">
        <v>61</v>
      </c>
      <c r="F18" s="48">
        <v>3</v>
      </c>
      <c r="G18" s="19">
        <v>30</v>
      </c>
      <c r="H18" s="12">
        <v>13</v>
      </c>
      <c r="I18" s="12">
        <v>0</v>
      </c>
      <c r="J18" s="12">
        <v>16</v>
      </c>
      <c r="K18" s="77">
        <v>1</v>
      </c>
      <c r="L18" s="47">
        <v>153</v>
      </c>
      <c r="M18" s="12">
        <v>68</v>
      </c>
      <c r="N18" s="12">
        <v>4</v>
      </c>
      <c r="O18" s="12">
        <v>77</v>
      </c>
      <c r="P18" s="48">
        <v>4</v>
      </c>
    </row>
    <row r="19" spans="1:16" ht="12.75">
      <c r="A19" s="72" t="s">
        <v>37</v>
      </c>
      <c r="B19" s="47">
        <v>189</v>
      </c>
      <c r="C19" s="12">
        <v>86</v>
      </c>
      <c r="D19" s="12">
        <v>19</v>
      </c>
      <c r="E19" s="12">
        <v>67</v>
      </c>
      <c r="F19" s="48">
        <v>17</v>
      </c>
      <c r="G19" s="19">
        <v>103</v>
      </c>
      <c r="H19" s="12">
        <v>31</v>
      </c>
      <c r="I19" s="12">
        <v>9</v>
      </c>
      <c r="J19" s="12">
        <v>48</v>
      </c>
      <c r="K19" s="77">
        <v>15</v>
      </c>
      <c r="L19" s="47">
        <v>292</v>
      </c>
      <c r="M19" s="12">
        <v>117</v>
      </c>
      <c r="N19" s="12">
        <v>28</v>
      </c>
      <c r="O19" s="12">
        <v>115</v>
      </c>
      <c r="P19" s="48">
        <v>32</v>
      </c>
    </row>
    <row r="20" spans="1:16" ht="12.75">
      <c r="A20" s="72" t="s">
        <v>38</v>
      </c>
      <c r="B20" s="47">
        <v>142</v>
      </c>
      <c r="C20" s="12">
        <v>100</v>
      </c>
      <c r="D20" s="12">
        <v>17</v>
      </c>
      <c r="E20" s="12">
        <v>24</v>
      </c>
      <c r="F20" s="48">
        <v>1</v>
      </c>
      <c r="G20" s="19">
        <v>29</v>
      </c>
      <c r="H20" s="12">
        <v>12</v>
      </c>
      <c r="I20" s="12">
        <v>5</v>
      </c>
      <c r="J20" s="12">
        <v>10</v>
      </c>
      <c r="K20" s="77">
        <v>2</v>
      </c>
      <c r="L20" s="47">
        <v>171</v>
      </c>
      <c r="M20" s="12">
        <v>112</v>
      </c>
      <c r="N20" s="12">
        <v>22</v>
      </c>
      <c r="O20" s="12">
        <v>34</v>
      </c>
      <c r="P20" s="48">
        <v>3</v>
      </c>
    </row>
    <row r="21" spans="1:16" ht="12.75">
      <c r="A21" s="72" t="s">
        <v>39</v>
      </c>
      <c r="B21" s="47">
        <v>2</v>
      </c>
      <c r="C21" s="12">
        <v>2</v>
      </c>
      <c r="D21" s="12">
        <v>0</v>
      </c>
      <c r="E21" s="12">
        <v>0</v>
      </c>
      <c r="F21" s="48">
        <v>0</v>
      </c>
      <c r="G21" s="19">
        <v>7</v>
      </c>
      <c r="H21" s="12">
        <v>1</v>
      </c>
      <c r="I21" s="12">
        <v>2</v>
      </c>
      <c r="J21" s="12">
        <v>4</v>
      </c>
      <c r="K21" s="77">
        <v>0</v>
      </c>
      <c r="L21" s="47">
        <v>9</v>
      </c>
      <c r="M21" s="12">
        <v>3</v>
      </c>
      <c r="N21" s="12">
        <v>2</v>
      </c>
      <c r="O21" s="12">
        <v>4</v>
      </c>
      <c r="P21" s="48">
        <v>0</v>
      </c>
    </row>
    <row r="22" spans="1:16" ht="12.75">
      <c r="A22" s="72" t="s">
        <v>40</v>
      </c>
      <c r="B22" s="47">
        <v>210</v>
      </c>
      <c r="C22" s="12">
        <v>109</v>
      </c>
      <c r="D22" s="12">
        <v>19</v>
      </c>
      <c r="E22" s="12">
        <v>61</v>
      </c>
      <c r="F22" s="48">
        <v>21</v>
      </c>
      <c r="G22" s="19">
        <v>121</v>
      </c>
      <c r="H22" s="12">
        <v>44</v>
      </c>
      <c r="I22" s="12">
        <v>22</v>
      </c>
      <c r="J22" s="12">
        <v>36</v>
      </c>
      <c r="K22" s="77">
        <v>19</v>
      </c>
      <c r="L22" s="47">
        <v>331</v>
      </c>
      <c r="M22" s="12">
        <v>153</v>
      </c>
      <c r="N22" s="12">
        <v>41</v>
      </c>
      <c r="O22" s="12">
        <v>97</v>
      </c>
      <c r="P22" s="48">
        <v>40</v>
      </c>
    </row>
    <row r="23" spans="1:16" ht="13.5" thickBot="1">
      <c r="A23" s="73" t="s">
        <v>41</v>
      </c>
      <c r="B23" s="62">
        <v>17</v>
      </c>
      <c r="C23" s="15">
        <v>12</v>
      </c>
      <c r="D23" s="15">
        <v>2</v>
      </c>
      <c r="E23" s="15">
        <v>2</v>
      </c>
      <c r="F23" s="63">
        <v>1</v>
      </c>
      <c r="G23" s="20">
        <v>10</v>
      </c>
      <c r="H23" s="15">
        <v>6</v>
      </c>
      <c r="I23" s="15">
        <v>1</v>
      </c>
      <c r="J23" s="15">
        <v>3</v>
      </c>
      <c r="K23" s="78">
        <v>0</v>
      </c>
      <c r="L23" s="62">
        <v>27</v>
      </c>
      <c r="M23" s="15">
        <v>18</v>
      </c>
      <c r="N23" s="15">
        <v>3</v>
      </c>
      <c r="O23" s="15">
        <v>5</v>
      </c>
      <c r="P23" s="63">
        <v>1</v>
      </c>
    </row>
    <row r="24" spans="1:16" ht="13.5" thickBot="1">
      <c r="A24" s="74" t="s">
        <v>42</v>
      </c>
      <c r="B24" s="64">
        <v>2813</v>
      </c>
      <c r="C24" s="65">
        <v>1596</v>
      </c>
      <c r="D24" s="65">
        <v>200</v>
      </c>
      <c r="E24" s="65">
        <v>930</v>
      </c>
      <c r="F24" s="66">
        <v>87</v>
      </c>
      <c r="G24" s="79">
        <v>1019</v>
      </c>
      <c r="H24" s="65">
        <v>405</v>
      </c>
      <c r="I24" s="65">
        <v>90</v>
      </c>
      <c r="J24" s="65">
        <v>455</v>
      </c>
      <c r="K24" s="80">
        <v>69</v>
      </c>
      <c r="L24" s="64">
        <v>3832</v>
      </c>
      <c r="M24" s="65">
        <v>2001</v>
      </c>
      <c r="N24" s="65">
        <v>290</v>
      </c>
      <c r="O24" s="65">
        <v>1385</v>
      </c>
      <c r="P24" s="66">
        <v>156</v>
      </c>
    </row>
  </sheetData>
  <sheetProtection/>
  <mergeCells count="5">
    <mergeCell ref="B1:P1"/>
    <mergeCell ref="B5:F5"/>
    <mergeCell ref="G5:K5"/>
    <mergeCell ref="L5:P5"/>
    <mergeCell ref="C2:F2"/>
  </mergeCells>
  <hyperlinks>
    <hyperlink ref="Q3" location="Inicio!A1" display="Volver a Inicio"/>
  </hyperlinks>
  <printOptions/>
  <pageMargins left="0.48" right="0.38" top="1.52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26.00390625" style="1" customWidth="1"/>
    <col min="2" max="2" width="15.00390625" style="1" customWidth="1"/>
    <col min="3" max="3" width="14.7109375" style="1" customWidth="1"/>
    <col min="4" max="4" width="14.00390625" style="1" customWidth="1"/>
    <col min="5" max="16384" width="11.421875" style="1" customWidth="1"/>
  </cols>
  <sheetData>
    <row r="1" spans="2:4" ht="12.75">
      <c r="B1" s="4"/>
      <c r="C1" s="4"/>
      <c r="D1" s="4"/>
    </row>
    <row r="2" spans="1:4" ht="12.75">
      <c r="A2" s="265" t="s">
        <v>126</v>
      </c>
      <c r="B2" s="265"/>
      <c r="C2" s="265"/>
      <c r="D2" s="265"/>
    </row>
    <row r="3" ht="13.5" thickBot="1">
      <c r="A3" s="4"/>
    </row>
    <row r="4" spans="1:4" ht="15.75" thickBot="1">
      <c r="A4" s="205">
        <v>2016</v>
      </c>
      <c r="D4" s="202" t="s">
        <v>137</v>
      </c>
    </row>
    <row r="5" ht="39.75" customHeight="1" thickBot="1"/>
    <row r="6" spans="2:4" ht="64.5" thickBot="1">
      <c r="B6" s="91" t="s">
        <v>80</v>
      </c>
      <c r="C6" s="92" t="s">
        <v>81</v>
      </c>
      <c r="D6" s="93" t="s">
        <v>66</v>
      </c>
    </row>
    <row r="7" spans="1:4" ht="12.75">
      <c r="A7" s="67" t="s">
        <v>25</v>
      </c>
      <c r="B7" s="168">
        <f>+IF(PersonasEnjuiciadas!L7&gt;0,(PersonasEnjuiciadas!C7+PersonasEnjuiciadas!D7+PersonasEnjuiciadas!H7+PersonasEnjuiciadas!I7)/PersonasEnjuiciadas!L7,"-")</f>
        <v>0.5573604060913706</v>
      </c>
      <c r="C7" s="169">
        <f>+IF((PersonasEnjuiciadas!M7+PersonasEnjuiciadas!O7)&gt;0,(PersonasEnjuiciadas!C7+PersonasEnjuiciadas!H7)/(PersonasEnjuiciadas!M7+PersonasEnjuiciadas!O7),"-")</f>
        <v>0.5382096069868996</v>
      </c>
      <c r="D7" s="170">
        <f>+IF((PersonasEnjuiciadas!N7+PersonasEnjuiciadas!P7)&gt;0,(PersonasEnjuiciadas!D7+PersonasEnjuiciadas!I7)/(PersonasEnjuiciadas!N7+PersonasEnjuiciadas!P7),"-")</f>
        <v>0.8115942028985508</v>
      </c>
    </row>
    <row r="8" spans="1:4" ht="12.75">
      <c r="A8" s="68" t="s">
        <v>26</v>
      </c>
      <c r="B8" s="161">
        <f>+IF(PersonasEnjuiciadas!L8&gt;0,(PersonasEnjuiciadas!C8+PersonasEnjuiciadas!D8+PersonasEnjuiciadas!H8+PersonasEnjuiciadas!I8)/PersonasEnjuiciadas!L8,"-")</f>
        <v>0.6739130434782609</v>
      </c>
      <c r="C8" s="11">
        <f>+IF((PersonasEnjuiciadas!M8+PersonasEnjuiciadas!O8)&gt;0,(PersonasEnjuiciadas!C8+PersonasEnjuiciadas!H8)/(PersonasEnjuiciadas!M8+PersonasEnjuiciadas!O8),"-")</f>
        <v>0.6052631578947368</v>
      </c>
      <c r="D8" s="162">
        <f>+IF((PersonasEnjuiciadas!N8+PersonasEnjuiciadas!P8)&gt;0,(PersonasEnjuiciadas!D8+PersonasEnjuiciadas!I8)/(PersonasEnjuiciadas!N8+PersonasEnjuiciadas!P8),"-")</f>
        <v>1</v>
      </c>
    </row>
    <row r="9" spans="1:4" ht="12.75">
      <c r="A9" s="68" t="s">
        <v>27</v>
      </c>
      <c r="B9" s="161">
        <f>+IF(PersonasEnjuiciadas!L9&gt;0,(PersonasEnjuiciadas!C9+PersonasEnjuiciadas!D9+PersonasEnjuiciadas!H9+PersonasEnjuiciadas!I9)/PersonasEnjuiciadas!L9,"-")</f>
        <v>0.6226415094339622</v>
      </c>
      <c r="C9" s="11">
        <f>+IF((PersonasEnjuiciadas!M9+PersonasEnjuiciadas!O9)&gt;0,(PersonasEnjuiciadas!C9+PersonasEnjuiciadas!H9)/(PersonasEnjuiciadas!M9+PersonasEnjuiciadas!O9),"-")</f>
        <v>0.6138613861386139</v>
      </c>
      <c r="D9" s="162">
        <f>+IF((PersonasEnjuiciadas!N9+PersonasEnjuiciadas!P9)&gt;0,(PersonasEnjuiciadas!D9+PersonasEnjuiciadas!I9)/(PersonasEnjuiciadas!N9+PersonasEnjuiciadas!P9),"-")</f>
        <v>0.8</v>
      </c>
    </row>
    <row r="10" spans="1:4" ht="12.75">
      <c r="A10" s="68" t="s">
        <v>28</v>
      </c>
      <c r="B10" s="161">
        <f>+IF(PersonasEnjuiciadas!L10&gt;0,(PersonasEnjuiciadas!C10+PersonasEnjuiciadas!D10+PersonasEnjuiciadas!H10+PersonasEnjuiciadas!I10)/PersonasEnjuiciadas!L10,"-")</f>
        <v>0.5714285714285714</v>
      </c>
      <c r="C10" s="11">
        <f>+IF((PersonasEnjuiciadas!M10+PersonasEnjuiciadas!O10)&gt;0,(PersonasEnjuiciadas!C10+PersonasEnjuiciadas!H10)/(PersonasEnjuiciadas!M10+PersonasEnjuiciadas!O10),"-")</f>
        <v>0.5757575757575758</v>
      </c>
      <c r="D10" s="162">
        <f>+IF((PersonasEnjuiciadas!N10+PersonasEnjuiciadas!P10)&gt;0,(PersonasEnjuiciadas!D10+PersonasEnjuiciadas!I10)/(PersonasEnjuiciadas!N10+PersonasEnjuiciadas!P10),"-")</f>
        <v>0.55</v>
      </c>
    </row>
    <row r="11" spans="1:4" ht="12.75">
      <c r="A11" s="68" t="s">
        <v>29</v>
      </c>
      <c r="B11" s="161">
        <f>+IF(PersonasEnjuiciadas!L11&gt;0,(PersonasEnjuiciadas!C11+PersonasEnjuiciadas!D11+PersonasEnjuiciadas!H11+PersonasEnjuiciadas!I11)/PersonasEnjuiciadas!L11,"-")</f>
        <v>0.6419491525423728</v>
      </c>
      <c r="C11" s="11">
        <f>+IF((PersonasEnjuiciadas!M11+PersonasEnjuiciadas!O11)&gt;0,(PersonasEnjuiciadas!C11+PersonasEnjuiciadas!H11)/(PersonasEnjuiciadas!M11+PersonasEnjuiciadas!O11),"-")</f>
        <v>0.6447368421052632</v>
      </c>
      <c r="D11" s="162">
        <f>+IF((PersonasEnjuiciadas!N11+PersonasEnjuiciadas!P11)&gt;0,(PersonasEnjuiciadas!D11+PersonasEnjuiciadas!I11)/(PersonasEnjuiciadas!N11+PersonasEnjuiciadas!P11),"-")</f>
        <v>0.5625</v>
      </c>
    </row>
    <row r="12" spans="1:4" ht="12.75">
      <c r="A12" s="68" t="s">
        <v>30</v>
      </c>
      <c r="B12" s="161">
        <f>+IF(PersonasEnjuiciadas!L12&gt;0,(PersonasEnjuiciadas!C12+PersonasEnjuiciadas!D12+PersonasEnjuiciadas!H12+PersonasEnjuiciadas!I12)/PersonasEnjuiciadas!L12,"-")</f>
        <v>0.75</v>
      </c>
      <c r="C12" s="11">
        <f>+IF((PersonasEnjuiciadas!M12+PersonasEnjuiciadas!O12)&gt;0,(PersonasEnjuiciadas!C12+PersonasEnjuiciadas!H12)/(PersonasEnjuiciadas!M12+PersonasEnjuiciadas!O12),"-")</f>
        <v>0.711864406779661</v>
      </c>
      <c r="D12" s="162">
        <f>+IF((PersonasEnjuiciadas!N12+PersonasEnjuiciadas!P12)&gt;0,(PersonasEnjuiciadas!D12+PersonasEnjuiciadas!I12)/(PersonasEnjuiciadas!N12+PersonasEnjuiciadas!P12),"-")</f>
        <v>1</v>
      </c>
    </row>
    <row r="13" spans="1:4" ht="12.75">
      <c r="A13" s="68" t="s">
        <v>31</v>
      </c>
      <c r="B13" s="161">
        <f>+IF(PersonasEnjuiciadas!L13&gt;0,(PersonasEnjuiciadas!C13+PersonasEnjuiciadas!D13+PersonasEnjuiciadas!H13+PersonasEnjuiciadas!I13)/PersonasEnjuiciadas!L13,"-")</f>
        <v>0.5174825174825175</v>
      </c>
      <c r="C13" s="11">
        <f>+IF((PersonasEnjuiciadas!M13+PersonasEnjuiciadas!O13)&gt;0,(PersonasEnjuiciadas!C13+PersonasEnjuiciadas!H13)/(PersonasEnjuiciadas!M13+PersonasEnjuiciadas!O13),"-")</f>
        <v>0.5</v>
      </c>
      <c r="D13" s="162">
        <f>+IF((PersonasEnjuiciadas!N13+PersonasEnjuiciadas!P13)&gt;0,(PersonasEnjuiciadas!D13+PersonasEnjuiciadas!I13)/(PersonasEnjuiciadas!N13+PersonasEnjuiciadas!P13),"-")</f>
        <v>0.8571428571428571</v>
      </c>
    </row>
    <row r="14" spans="1:4" ht="12.75">
      <c r="A14" s="68" t="s">
        <v>32</v>
      </c>
      <c r="B14" s="161">
        <f>+IF(PersonasEnjuiciadas!L14&gt;0,(PersonasEnjuiciadas!C14+PersonasEnjuiciadas!D14+PersonasEnjuiciadas!H14+PersonasEnjuiciadas!I14)/PersonasEnjuiciadas!L14,"-")</f>
        <v>0.7468354430379747</v>
      </c>
      <c r="C14" s="11">
        <f>+IF((PersonasEnjuiciadas!M14+PersonasEnjuiciadas!O14)&gt;0,(PersonasEnjuiciadas!C14+PersonasEnjuiciadas!H14)/(PersonasEnjuiciadas!M14+PersonasEnjuiciadas!O14),"-")</f>
        <v>0.7671232876712328</v>
      </c>
      <c r="D14" s="162">
        <f>+IF((PersonasEnjuiciadas!N14+PersonasEnjuiciadas!P14)&gt;0,(PersonasEnjuiciadas!D14+PersonasEnjuiciadas!I14)/(PersonasEnjuiciadas!N14+PersonasEnjuiciadas!P14),"-")</f>
        <v>0.5</v>
      </c>
    </row>
    <row r="15" spans="1:4" ht="12.75">
      <c r="A15" s="68" t="s">
        <v>33</v>
      </c>
      <c r="B15" s="161">
        <f>+IF(PersonasEnjuiciadas!L15&gt;0,(PersonasEnjuiciadas!C15+PersonasEnjuiciadas!D15+PersonasEnjuiciadas!H15+PersonasEnjuiciadas!I15)/PersonasEnjuiciadas!L15,"-")</f>
        <v>0.5444839857651246</v>
      </c>
      <c r="C15" s="11">
        <f>+IF((PersonasEnjuiciadas!M15+PersonasEnjuiciadas!O15)&gt;0,(PersonasEnjuiciadas!C15+PersonasEnjuiciadas!H15)/(PersonasEnjuiciadas!M15+PersonasEnjuiciadas!O15),"-")</f>
        <v>0.5377358490566038</v>
      </c>
      <c r="D15" s="162">
        <f>+IF((PersonasEnjuiciadas!N15+PersonasEnjuiciadas!P15)&gt;0,(PersonasEnjuiciadas!D15+PersonasEnjuiciadas!I15)/(PersonasEnjuiciadas!N15+PersonasEnjuiciadas!P15),"-")</f>
        <v>0.5652173913043478</v>
      </c>
    </row>
    <row r="16" spans="1:4" ht="12.75">
      <c r="A16" s="68" t="s">
        <v>34</v>
      </c>
      <c r="B16" s="161">
        <f>+IF(PersonasEnjuiciadas!L16&gt;0,(PersonasEnjuiciadas!C16+PersonasEnjuiciadas!D16+PersonasEnjuiciadas!H16+PersonasEnjuiciadas!I16)/PersonasEnjuiciadas!L16,"-")</f>
        <v>0.6482758620689655</v>
      </c>
      <c r="C16" s="11">
        <f>+IF((PersonasEnjuiciadas!M16+PersonasEnjuiciadas!O16)&gt;0,(PersonasEnjuiciadas!C16+PersonasEnjuiciadas!H16)/(PersonasEnjuiciadas!M16+PersonasEnjuiciadas!O16),"-")</f>
        <v>0.6299212598425197</v>
      </c>
      <c r="D16" s="162">
        <f>+IF((PersonasEnjuiciadas!N16+PersonasEnjuiciadas!P16)&gt;0,(PersonasEnjuiciadas!D16+PersonasEnjuiciadas!I16)/(PersonasEnjuiciadas!N16+PersonasEnjuiciadas!P16),"-")</f>
        <v>0.7777777777777778</v>
      </c>
    </row>
    <row r="17" spans="1:4" ht="12.75">
      <c r="A17" s="68" t="s">
        <v>35</v>
      </c>
      <c r="B17" s="161">
        <f>+IF(PersonasEnjuiciadas!L17&gt;0,(PersonasEnjuiciadas!C17+PersonasEnjuiciadas!D17+PersonasEnjuiciadas!H17+PersonasEnjuiciadas!I17)/PersonasEnjuiciadas!L17,"-")</f>
        <v>0.7304347826086957</v>
      </c>
      <c r="C17" s="11">
        <f>+IF((PersonasEnjuiciadas!M17+PersonasEnjuiciadas!O17)&gt;0,(PersonasEnjuiciadas!C17+PersonasEnjuiciadas!H17)/(PersonasEnjuiciadas!M17+PersonasEnjuiciadas!O17),"-")</f>
        <v>0.7232142857142857</v>
      </c>
      <c r="D17" s="162">
        <f>+IF((PersonasEnjuiciadas!N17+PersonasEnjuiciadas!P17)&gt;0,(PersonasEnjuiciadas!D17+PersonasEnjuiciadas!I17)/(PersonasEnjuiciadas!N17+PersonasEnjuiciadas!P17),"-")</f>
        <v>1</v>
      </c>
    </row>
    <row r="18" spans="1:4" ht="12.75">
      <c r="A18" s="68" t="s">
        <v>36</v>
      </c>
      <c r="B18" s="161">
        <f>+IF(PersonasEnjuiciadas!L18&gt;0,(PersonasEnjuiciadas!C18+PersonasEnjuiciadas!D18+PersonasEnjuiciadas!H18+PersonasEnjuiciadas!I18)/PersonasEnjuiciadas!L18,"-")</f>
        <v>0.47058823529411764</v>
      </c>
      <c r="C18" s="11">
        <f>+IF((PersonasEnjuiciadas!M18+PersonasEnjuiciadas!O18)&gt;0,(PersonasEnjuiciadas!C18+PersonasEnjuiciadas!H18)/(PersonasEnjuiciadas!M18+PersonasEnjuiciadas!O18),"-")</f>
        <v>0.4689655172413793</v>
      </c>
      <c r="D18" s="162">
        <f>+IF((PersonasEnjuiciadas!N18+PersonasEnjuiciadas!P18)&gt;0,(PersonasEnjuiciadas!D18+PersonasEnjuiciadas!I18)/(PersonasEnjuiciadas!N18+PersonasEnjuiciadas!P18),"-")</f>
        <v>0.5</v>
      </c>
    </row>
    <row r="19" spans="1:4" ht="12.75">
      <c r="A19" s="68" t="s">
        <v>37</v>
      </c>
      <c r="B19" s="161">
        <f>+IF(PersonasEnjuiciadas!L19&gt;0,(PersonasEnjuiciadas!C19+PersonasEnjuiciadas!D19+PersonasEnjuiciadas!H19+PersonasEnjuiciadas!I19)/PersonasEnjuiciadas!L19,"-")</f>
        <v>0.4965753424657534</v>
      </c>
      <c r="C19" s="11">
        <f>+IF((PersonasEnjuiciadas!M19+PersonasEnjuiciadas!O19)&gt;0,(PersonasEnjuiciadas!C19+PersonasEnjuiciadas!H19)/(PersonasEnjuiciadas!M19+PersonasEnjuiciadas!O19),"-")</f>
        <v>0.5043103448275862</v>
      </c>
      <c r="D19" s="162">
        <f>+IF((PersonasEnjuiciadas!N19+PersonasEnjuiciadas!P19)&gt;0,(PersonasEnjuiciadas!D19+PersonasEnjuiciadas!I19)/(PersonasEnjuiciadas!N19+PersonasEnjuiciadas!P19),"-")</f>
        <v>0.4666666666666667</v>
      </c>
    </row>
    <row r="20" spans="1:4" ht="12.75">
      <c r="A20" s="68" t="s">
        <v>38</v>
      </c>
      <c r="B20" s="161">
        <f>+IF(PersonasEnjuiciadas!L20&gt;0,(PersonasEnjuiciadas!C20+PersonasEnjuiciadas!D20+PersonasEnjuiciadas!H20+PersonasEnjuiciadas!I20)/PersonasEnjuiciadas!L20,"-")</f>
        <v>0.783625730994152</v>
      </c>
      <c r="C20" s="11">
        <f>+IF((PersonasEnjuiciadas!M20+PersonasEnjuiciadas!O20)&gt;0,(PersonasEnjuiciadas!C20+PersonasEnjuiciadas!H20)/(PersonasEnjuiciadas!M20+PersonasEnjuiciadas!O20),"-")</f>
        <v>0.7671232876712328</v>
      </c>
      <c r="D20" s="162">
        <f>+IF((PersonasEnjuiciadas!N20+PersonasEnjuiciadas!P20)&gt;0,(PersonasEnjuiciadas!D20+PersonasEnjuiciadas!I20)/(PersonasEnjuiciadas!N20+PersonasEnjuiciadas!P20),"-")</f>
        <v>0.88</v>
      </c>
    </row>
    <row r="21" spans="1:4" ht="12.75">
      <c r="A21" s="68" t="s">
        <v>39</v>
      </c>
      <c r="B21" s="161">
        <f>+IF(PersonasEnjuiciadas!L21&gt;0,(PersonasEnjuiciadas!C21+PersonasEnjuiciadas!D21+PersonasEnjuiciadas!H21+PersonasEnjuiciadas!I21)/PersonasEnjuiciadas!L21,"-")</f>
        <v>0.5555555555555556</v>
      </c>
      <c r="C21" s="11">
        <f>+IF((PersonasEnjuiciadas!M21+PersonasEnjuiciadas!O21)&gt;0,(PersonasEnjuiciadas!C21+PersonasEnjuiciadas!H21)/(PersonasEnjuiciadas!M21+PersonasEnjuiciadas!O21),"-")</f>
        <v>0.42857142857142855</v>
      </c>
      <c r="D21" s="162">
        <f>+IF((PersonasEnjuiciadas!N21+PersonasEnjuiciadas!P21)&gt;0,(PersonasEnjuiciadas!D21+PersonasEnjuiciadas!I21)/(PersonasEnjuiciadas!N21+PersonasEnjuiciadas!P21),"-")</f>
        <v>1</v>
      </c>
    </row>
    <row r="22" spans="1:4" ht="12.75">
      <c r="A22" s="68" t="s">
        <v>40</v>
      </c>
      <c r="B22" s="161">
        <f>+IF(PersonasEnjuiciadas!L22&gt;0,(PersonasEnjuiciadas!C22+PersonasEnjuiciadas!D22+PersonasEnjuiciadas!H22+PersonasEnjuiciadas!I22)/PersonasEnjuiciadas!L22,"-")</f>
        <v>0.5861027190332326</v>
      </c>
      <c r="C22" s="11">
        <f>+IF((PersonasEnjuiciadas!M22+PersonasEnjuiciadas!O22)&gt;0,(PersonasEnjuiciadas!C22+PersonasEnjuiciadas!H22)/(PersonasEnjuiciadas!M22+PersonasEnjuiciadas!O22),"-")</f>
        <v>0.612</v>
      </c>
      <c r="D22" s="162">
        <f>+IF((PersonasEnjuiciadas!N22+PersonasEnjuiciadas!P22)&gt;0,(PersonasEnjuiciadas!D22+PersonasEnjuiciadas!I22)/(PersonasEnjuiciadas!N22+PersonasEnjuiciadas!P22),"-")</f>
        <v>0.5061728395061729</v>
      </c>
    </row>
    <row r="23" spans="1:4" ht="13.5" thickBot="1">
      <c r="A23" s="69" t="s">
        <v>41</v>
      </c>
      <c r="B23" s="163">
        <f>+IF(PersonasEnjuiciadas!L23&gt;0,(PersonasEnjuiciadas!C23+PersonasEnjuiciadas!D23+PersonasEnjuiciadas!H23+PersonasEnjuiciadas!I23)/PersonasEnjuiciadas!L23,"-")</f>
        <v>0.7777777777777778</v>
      </c>
      <c r="C23" s="16">
        <f>+IF((PersonasEnjuiciadas!M23+PersonasEnjuiciadas!O23)&gt;0,(PersonasEnjuiciadas!C23+PersonasEnjuiciadas!H23)/(PersonasEnjuiciadas!M23+PersonasEnjuiciadas!O23),"-")</f>
        <v>0.782608695652174</v>
      </c>
      <c r="D23" s="164">
        <f>+IF((PersonasEnjuiciadas!N23+PersonasEnjuiciadas!P23)&gt;0,(PersonasEnjuiciadas!D23+PersonasEnjuiciadas!I23)/(PersonasEnjuiciadas!N23+PersonasEnjuiciadas!P23),"-")</f>
        <v>0.75</v>
      </c>
    </row>
    <row r="24" spans="1:4" ht="13.5" thickBot="1">
      <c r="A24" s="70" t="s">
        <v>42</v>
      </c>
      <c r="B24" s="165">
        <f>+IF(PersonasEnjuiciadas!L24&gt;0,(PersonasEnjuiciadas!C24+PersonasEnjuiciadas!D24+PersonasEnjuiciadas!H24+PersonasEnjuiciadas!I24)/PersonasEnjuiciadas!L24,"-")</f>
        <v>0.5978601252609603</v>
      </c>
      <c r="C24" s="166">
        <f>+IF((PersonasEnjuiciadas!M24+PersonasEnjuiciadas!O24)&gt;0,(PersonasEnjuiciadas!C24+PersonasEnjuiciadas!H24)/(PersonasEnjuiciadas!M24+PersonasEnjuiciadas!O24),"-")</f>
        <v>0.5909627879503839</v>
      </c>
      <c r="D24" s="167">
        <f>+IF((PersonasEnjuiciadas!N24+PersonasEnjuiciadas!P24)&gt;0,(PersonasEnjuiciadas!D24+PersonasEnjuiciadas!I24)/(PersonasEnjuiciadas!N24+PersonasEnjuiciadas!P24),"-")</f>
        <v>0.6502242152466368</v>
      </c>
    </row>
  </sheetData>
  <sheetProtection/>
  <mergeCells count="1">
    <mergeCell ref="A2:D2"/>
  </mergeCells>
  <hyperlinks>
    <hyperlink ref="D4" location="Inicio!A1" display="Volver a Inicio"/>
  </hyperlinks>
  <printOptions/>
  <pageMargins left="1.55" right="0.38" top="1.38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75" zoomScalePageLayoutView="0" workbookViewId="0" topLeftCell="A1">
      <selection activeCell="A1" sqref="A1:K1"/>
    </sheetView>
  </sheetViews>
  <sheetFormatPr defaultColWidth="11.421875" defaultRowHeight="12.75"/>
  <cols>
    <col min="1" max="1" width="26.00390625" style="1" customWidth="1"/>
    <col min="2" max="6" width="14.28125" style="1" customWidth="1"/>
    <col min="7" max="7" width="12.7109375" style="1" customWidth="1"/>
    <col min="8" max="11" width="14.28125" style="1" customWidth="1"/>
    <col min="12" max="12" width="14.140625" style="1" bestFit="1" customWidth="1"/>
    <col min="13" max="13" width="12.57421875" style="1" customWidth="1"/>
    <col min="14" max="16384" width="11.421875" style="1" customWidth="1"/>
  </cols>
  <sheetData>
    <row r="1" spans="1:11" ht="15.75" thickBot="1">
      <c r="A1" s="219" t="s">
        <v>123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2" s="3" customFormat="1" ht="15.75" thickBot="1">
      <c r="A2" s="206"/>
      <c r="B2" s="206"/>
      <c r="C2" s="17"/>
      <c r="D2" s="17"/>
      <c r="E2" s="17"/>
      <c r="F2" s="17"/>
      <c r="G2" s="17"/>
      <c r="H2" s="17"/>
      <c r="I2" s="17"/>
      <c r="L2" s="202" t="s">
        <v>137</v>
      </c>
    </row>
    <row r="3" spans="1:2" ht="13.5" thickBot="1">
      <c r="A3" s="4"/>
      <c r="B3" s="4"/>
    </row>
    <row r="4" spans="1:12" ht="15">
      <c r="A4" s="205" t="s">
        <v>135</v>
      </c>
      <c r="B4" s="266" t="s">
        <v>43</v>
      </c>
      <c r="C4" s="267"/>
      <c r="D4" s="267"/>
      <c r="E4" s="267"/>
      <c r="F4" s="267"/>
      <c r="G4" s="267"/>
      <c r="H4" s="266" t="s">
        <v>44</v>
      </c>
      <c r="I4" s="267"/>
      <c r="J4" s="267"/>
      <c r="K4" s="267"/>
      <c r="L4" s="268"/>
    </row>
    <row r="5" spans="1:12" ht="39.75" customHeight="1" thickBot="1">
      <c r="A5" s="4"/>
      <c r="B5" s="150" t="s">
        <v>53</v>
      </c>
      <c r="C5" s="151" t="s">
        <v>54</v>
      </c>
      <c r="D5" s="151" t="s">
        <v>55</v>
      </c>
      <c r="E5" s="151" t="s">
        <v>56</v>
      </c>
      <c r="F5" s="151" t="s">
        <v>124</v>
      </c>
      <c r="G5" s="182" t="s">
        <v>64</v>
      </c>
      <c r="H5" s="150" t="s">
        <v>53</v>
      </c>
      <c r="I5" s="151" t="s">
        <v>54</v>
      </c>
      <c r="J5" s="151" t="s">
        <v>55</v>
      </c>
      <c r="K5" s="151" t="s">
        <v>56</v>
      </c>
      <c r="L5" s="152" t="s">
        <v>124</v>
      </c>
    </row>
    <row r="6" spans="1:12" ht="12.75">
      <c r="A6" s="67" t="s">
        <v>25</v>
      </c>
      <c r="B6" s="53">
        <v>28</v>
      </c>
      <c r="C6" s="54">
        <v>16</v>
      </c>
      <c r="D6" s="54">
        <v>34</v>
      </c>
      <c r="E6" s="54">
        <v>13</v>
      </c>
      <c r="F6" s="54">
        <v>357</v>
      </c>
      <c r="G6" s="76">
        <v>448</v>
      </c>
      <c r="H6" s="179">
        <f>IF(G6=0,"-",B6/G6)</f>
        <v>0.0625</v>
      </c>
      <c r="I6" s="180">
        <f>IF(G6=0,"-",C6/G6)</f>
        <v>0.03571428571428571</v>
      </c>
      <c r="J6" s="180">
        <f>IF(G6=0,"-",D6/G6)</f>
        <v>0.07589285714285714</v>
      </c>
      <c r="K6" s="180">
        <f>IF(G6=0,"-",E6/G6)</f>
        <v>0.029017857142857144</v>
      </c>
      <c r="L6" s="181">
        <f>IF(G6=0,"-",F6/G6)</f>
        <v>0.796875</v>
      </c>
    </row>
    <row r="7" spans="1:12" ht="12.75">
      <c r="A7" s="68" t="s">
        <v>26</v>
      </c>
      <c r="B7" s="47">
        <v>1</v>
      </c>
      <c r="C7" s="12">
        <v>0</v>
      </c>
      <c r="D7" s="12">
        <v>1</v>
      </c>
      <c r="E7" s="12">
        <v>1</v>
      </c>
      <c r="F7" s="12">
        <v>10</v>
      </c>
      <c r="G7" s="77">
        <v>13</v>
      </c>
      <c r="H7" s="176">
        <f aca="true" t="shared" si="0" ref="H7:H23">IF(G7=0,"-",B7/G7)</f>
        <v>0.07692307692307693</v>
      </c>
      <c r="I7" s="25">
        <f aca="true" t="shared" si="1" ref="I7:I23">IF(G7=0,"-",C7/G7)</f>
        <v>0</v>
      </c>
      <c r="J7" s="25">
        <f aca="true" t="shared" si="2" ref="J7:J23">IF(G7=0,"-",D7/G7)</f>
        <v>0.07692307692307693</v>
      </c>
      <c r="K7" s="25">
        <f aca="true" t="shared" si="3" ref="K7:K23">IF(G7=0,"-",E7/G7)</f>
        <v>0.07692307692307693</v>
      </c>
      <c r="L7" s="171">
        <f aca="true" t="shared" si="4" ref="L7:L23">IF(G7=0,"-",F7/G7)</f>
        <v>0.7692307692307693</v>
      </c>
    </row>
    <row r="8" spans="1:12" ht="12.75">
      <c r="A8" s="68" t="s">
        <v>27</v>
      </c>
      <c r="B8" s="47">
        <v>7</v>
      </c>
      <c r="C8" s="12">
        <v>2</v>
      </c>
      <c r="D8" s="12">
        <v>7</v>
      </c>
      <c r="E8" s="12">
        <v>7</v>
      </c>
      <c r="F8" s="12">
        <v>82</v>
      </c>
      <c r="G8" s="77">
        <v>105</v>
      </c>
      <c r="H8" s="176">
        <f t="shared" si="0"/>
        <v>0.06666666666666667</v>
      </c>
      <c r="I8" s="25">
        <f t="shared" si="1"/>
        <v>0.01904761904761905</v>
      </c>
      <c r="J8" s="25">
        <f t="shared" si="2"/>
        <v>0.06666666666666667</v>
      </c>
      <c r="K8" s="25">
        <f t="shared" si="3"/>
        <v>0.06666666666666667</v>
      </c>
      <c r="L8" s="171">
        <f t="shared" si="4"/>
        <v>0.780952380952381</v>
      </c>
    </row>
    <row r="9" spans="1:12" ht="12.75">
      <c r="A9" s="68" t="s">
        <v>28</v>
      </c>
      <c r="B9" s="47">
        <v>0</v>
      </c>
      <c r="C9" s="12">
        <v>4</v>
      </c>
      <c r="D9" s="12">
        <v>1</v>
      </c>
      <c r="E9" s="12">
        <v>9</v>
      </c>
      <c r="F9" s="12">
        <v>72</v>
      </c>
      <c r="G9" s="77">
        <v>86</v>
      </c>
      <c r="H9" s="176">
        <f t="shared" si="0"/>
        <v>0</v>
      </c>
      <c r="I9" s="25">
        <f t="shared" si="1"/>
        <v>0.046511627906976744</v>
      </c>
      <c r="J9" s="25">
        <f t="shared" si="2"/>
        <v>0.011627906976744186</v>
      </c>
      <c r="K9" s="25">
        <f t="shared" si="3"/>
        <v>0.10465116279069768</v>
      </c>
      <c r="L9" s="171">
        <f t="shared" si="4"/>
        <v>0.8372093023255814</v>
      </c>
    </row>
    <row r="10" spans="1:12" ht="12.75">
      <c r="A10" s="68" t="s">
        <v>29</v>
      </c>
      <c r="B10" s="47">
        <v>0</v>
      </c>
      <c r="C10" s="12">
        <v>2</v>
      </c>
      <c r="D10" s="12">
        <v>3</v>
      </c>
      <c r="E10" s="12">
        <v>10</v>
      </c>
      <c r="F10" s="12">
        <v>123</v>
      </c>
      <c r="G10" s="77">
        <v>138</v>
      </c>
      <c r="H10" s="176">
        <f t="shared" si="0"/>
        <v>0</v>
      </c>
      <c r="I10" s="25">
        <f t="shared" si="1"/>
        <v>0.014492753623188406</v>
      </c>
      <c r="J10" s="25">
        <f t="shared" si="2"/>
        <v>0.021739130434782608</v>
      </c>
      <c r="K10" s="25">
        <f t="shared" si="3"/>
        <v>0.07246376811594203</v>
      </c>
      <c r="L10" s="171">
        <f t="shared" si="4"/>
        <v>0.8913043478260869</v>
      </c>
    </row>
    <row r="11" spans="1:12" ht="12.75">
      <c r="A11" s="68" t="s">
        <v>30</v>
      </c>
      <c r="B11" s="47">
        <v>2</v>
      </c>
      <c r="C11" s="12">
        <v>1</v>
      </c>
      <c r="D11" s="12">
        <v>3</v>
      </c>
      <c r="E11" s="12">
        <v>0</v>
      </c>
      <c r="F11" s="12">
        <v>29</v>
      </c>
      <c r="G11" s="77">
        <v>35</v>
      </c>
      <c r="H11" s="176">
        <f t="shared" si="0"/>
        <v>0.05714285714285714</v>
      </c>
      <c r="I11" s="25">
        <f t="shared" si="1"/>
        <v>0.02857142857142857</v>
      </c>
      <c r="J11" s="25">
        <f t="shared" si="2"/>
        <v>0.08571428571428572</v>
      </c>
      <c r="K11" s="25">
        <f t="shared" si="3"/>
        <v>0</v>
      </c>
      <c r="L11" s="171">
        <f t="shared" si="4"/>
        <v>0.8285714285714286</v>
      </c>
    </row>
    <row r="12" spans="1:12" ht="12.75">
      <c r="A12" s="68" t="s">
        <v>31</v>
      </c>
      <c r="B12" s="47">
        <v>6</v>
      </c>
      <c r="C12" s="12">
        <v>3</v>
      </c>
      <c r="D12" s="12">
        <v>5</v>
      </c>
      <c r="E12" s="12">
        <v>11</v>
      </c>
      <c r="F12" s="12">
        <v>113</v>
      </c>
      <c r="G12" s="77">
        <v>138</v>
      </c>
      <c r="H12" s="176">
        <f t="shared" si="0"/>
        <v>0.043478260869565216</v>
      </c>
      <c r="I12" s="25">
        <f t="shared" si="1"/>
        <v>0.021739130434782608</v>
      </c>
      <c r="J12" s="25">
        <f t="shared" si="2"/>
        <v>0.036231884057971016</v>
      </c>
      <c r="K12" s="25">
        <f t="shared" si="3"/>
        <v>0.07971014492753623</v>
      </c>
      <c r="L12" s="171">
        <f t="shared" si="4"/>
        <v>0.8188405797101449</v>
      </c>
    </row>
    <row r="13" spans="1:12" ht="12.75">
      <c r="A13" s="68" t="s">
        <v>32</v>
      </c>
      <c r="B13" s="47">
        <v>1</v>
      </c>
      <c r="C13" s="12">
        <v>5</v>
      </c>
      <c r="D13" s="12">
        <v>3</v>
      </c>
      <c r="E13" s="12">
        <v>2</v>
      </c>
      <c r="F13" s="12">
        <v>111</v>
      </c>
      <c r="G13" s="77">
        <v>122</v>
      </c>
      <c r="H13" s="176">
        <f t="shared" si="0"/>
        <v>0.00819672131147541</v>
      </c>
      <c r="I13" s="25">
        <f t="shared" si="1"/>
        <v>0.040983606557377046</v>
      </c>
      <c r="J13" s="25">
        <f t="shared" si="2"/>
        <v>0.02459016393442623</v>
      </c>
      <c r="K13" s="25">
        <f t="shared" si="3"/>
        <v>0.01639344262295082</v>
      </c>
      <c r="L13" s="171">
        <f t="shared" si="4"/>
        <v>0.9098360655737705</v>
      </c>
    </row>
    <row r="14" spans="1:12" ht="12.75">
      <c r="A14" s="68" t="s">
        <v>33</v>
      </c>
      <c r="B14" s="47">
        <v>18</v>
      </c>
      <c r="C14" s="12">
        <v>25</v>
      </c>
      <c r="D14" s="12">
        <v>46</v>
      </c>
      <c r="E14" s="12">
        <v>62</v>
      </c>
      <c r="F14" s="12">
        <v>449</v>
      </c>
      <c r="G14" s="77">
        <v>600</v>
      </c>
      <c r="H14" s="176">
        <f t="shared" si="0"/>
        <v>0.03</v>
      </c>
      <c r="I14" s="25">
        <f t="shared" si="1"/>
        <v>0.041666666666666664</v>
      </c>
      <c r="J14" s="25">
        <f t="shared" si="2"/>
        <v>0.07666666666666666</v>
      </c>
      <c r="K14" s="25">
        <f t="shared" si="3"/>
        <v>0.10333333333333333</v>
      </c>
      <c r="L14" s="171">
        <f t="shared" si="4"/>
        <v>0.7483333333333333</v>
      </c>
    </row>
    <row r="15" spans="1:12" ht="12.75">
      <c r="A15" s="68" t="s">
        <v>34</v>
      </c>
      <c r="B15" s="47">
        <v>7</v>
      </c>
      <c r="C15" s="12">
        <v>4</v>
      </c>
      <c r="D15" s="12">
        <v>22</v>
      </c>
      <c r="E15" s="12">
        <v>12</v>
      </c>
      <c r="F15" s="12">
        <v>324</v>
      </c>
      <c r="G15" s="77">
        <v>369</v>
      </c>
      <c r="H15" s="176">
        <f t="shared" si="0"/>
        <v>0.018970189701897018</v>
      </c>
      <c r="I15" s="25">
        <f t="shared" si="1"/>
        <v>0.01084010840108401</v>
      </c>
      <c r="J15" s="25">
        <f t="shared" si="2"/>
        <v>0.05962059620596206</v>
      </c>
      <c r="K15" s="25">
        <f t="shared" si="3"/>
        <v>0.032520325203252036</v>
      </c>
      <c r="L15" s="171">
        <f t="shared" si="4"/>
        <v>0.8780487804878049</v>
      </c>
    </row>
    <row r="16" spans="1:12" ht="12.75">
      <c r="A16" s="68" t="s">
        <v>35</v>
      </c>
      <c r="B16" s="47">
        <v>0</v>
      </c>
      <c r="C16" s="12">
        <v>2</v>
      </c>
      <c r="D16" s="12">
        <v>3</v>
      </c>
      <c r="E16" s="12">
        <v>0</v>
      </c>
      <c r="F16" s="12">
        <v>61</v>
      </c>
      <c r="G16" s="77">
        <v>66</v>
      </c>
      <c r="H16" s="176">
        <f t="shared" si="0"/>
        <v>0</v>
      </c>
      <c r="I16" s="25">
        <f t="shared" si="1"/>
        <v>0.030303030303030304</v>
      </c>
      <c r="J16" s="25">
        <f t="shared" si="2"/>
        <v>0.045454545454545456</v>
      </c>
      <c r="K16" s="25">
        <f t="shared" si="3"/>
        <v>0</v>
      </c>
      <c r="L16" s="171">
        <f t="shared" si="4"/>
        <v>0.9242424242424242</v>
      </c>
    </row>
    <row r="17" spans="1:12" ht="12.75">
      <c r="A17" s="68" t="s">
        <v>36</v>
      </c>
      <c r="B17" s="47">
        <v>2</v>
      </c>
      <c r="C17" s="12">
        <v>2</v>
      </c>
      <c r="D17" s="12">
        <v>7</v>
      </c>
      <c r="E17" s="12">
        <v>5</v>
      </c>
      <c r="F17" s="12">
        <v>83</v>
      </c>
      <c r="G17" s="77">
        <v>99</v>
      </c>
      <c r="H17" s="176">
        <f t="shared" si="0"/>
        <v>0.020202020202020204</v>
      </c>
      <c r="I17" s="25">
        <f t="shared" si="1"/>
        <v>0.020202020202020204</v>
      </c>
      <c r="J17" s="25">
        <f t="shared" si="2"/>
        <v>0.0707070707070707</v>
      </c>
      <c r="K17" s="25">
        <f t="shared" si="3"/>
        <v>0.050505050505050504</v>
      </c>
      <c r="L17" s="171">
        <f t="shared" si="4"/>
        <v>0.8383838383838383</v>
      </c>
    </row>
    <row r="18" spans="1:12" ht="12.75">
      <c r="A18" s="68" t="s">
        <v>37</v>
      </c>
      <c r="B18" s="47">
        <v>8</v>
      </c>
      <c r="C18" s="12">
        <v>14</v>
      </c>
      <c r="D18" s="12">
        <v>50</v>
      </c>
      <c r="E18" s="12">
        <v>28</v>
      </c>
      <c r="F18" s="12">
        <v>404</v>
      </c>
      <c r="G18" s="77">
        <v>504</v>
      </c>
      <c r="H18" s="176">
        <f t="shared" si="0"/>
        <v>0.015873015873015872</v>
      </c>
      <c r="I18" s="25">
        <f t="shared" si="1"/>
        <v>0.027777777777777776</v>
      </c>
      <c r="J18" s="25">
        <f t="shared" si="2"/>
        <v>0.0992063492063492</v>
      </c>
      <c r="K18" s="25">
        <f t="shared" si="3"/>
        <v>0.05555555555555555</v>
      </c>
      <c r="L18" s="171">
        <f t="shared" si="4"/>
        <v>0.8015873015873016</v>
      </c>
    </row>
    <row r="19" spans="1:12" ht="12.75">
      <c r="A19" s="68" t="s">
        <v>38</v>
      </c>
      <c r="B19" s="47">
        <v>1</v>
      </c>
      <c r="C19" s="12">
        <v>1</v>
      </c>
      <c r="D19" s="12">
        <v>0</v>
      </c>
      <c r="E19" s="12">
        <v>1</v>
      </c>
      <c r="F19" s="12">
        <v>78</v>
      </c>
      <c r="G19" s="77">
        <v>81</v>
      </c>
      <c r="H19" s="176">
        <f t="shared" si="0"/>
        <v>0.012345679012345678</v>
      </c>
      <c r="I19" s="25">
        <f t="shared" si="1"/>
        <v>0.012345679012345678</v>
      </c>
      <c r="J19" s="25">
        <f t="shared" si="2"/>
        <v>0</v>
      </c>
      <c r="K19" s="25">
        <f t="shared" si="3"/>
        <v>0.012345679012345678</v>
      </c>
      <c r="L19" s="171">
        <f t="shared" si="4"/>
        <v>0.9629629629629629</v>
      </c>
    </row>
    <row r="20" spans="1:12" ht="12.75">
      <c r="A20" s="68" t="s">
        <v>39</v>
      </c>
      <c r="B20" s="47">
        <v>1</v>
      </c>
      <c r="C20" s="12">
        <v>0</v>
      </c>
      <c r="D20" s="12">
        <v>3</v>
      </c>
      <c r="E20" s="12">
        <v>6</v>
      </c>
      <c r="F20" s="12">
        <v>35</v>
      </c>
      <c r="G20" s="77">
        <v>45</v>
      </c>
      <c r="H20" s="176">
        <f t="shared" si="0"/>
        <v>0.022222222222222223</v>
      </c>
      <c r="I20" s="25">
        <f t="shared" si="1"/>
        <v>0</v>
      </c>
      <c r="J20" s="25">
        <f t="shared" si="2"/>
        <v>0.06666666666666667</v>
      </c>
      <c r="K20" s="25">
        <f t="shared" si="3"/>
        <v>0.13333333333333333</v>
      </c>
      <c r="L20" s="171">
        <f t="shared" si="4"/>
        <v>0.7777777777777778</v>
      </c>
    </row>
    <row r="21" spans="1:12" ht="12.75">
      <c r="A21" s="68" t="s">
        <v>40</v>
      </c>
      <c r="B21" s="47">
        <v>8</v>
      </c>
      <c r="C21" s="12">
        <v>28</v>
      </c>
      <c r="D21" s="12">
        <v>15</v>
      </c>
      <c r="E21" s="12">
        <v>50</v>
      </c>
      <c r="F21" s="12">
        <v>241</v>
      </c>
      <c r="G21" s="77">
        <v>342</v>
      </c>
      <c r="H21" s="176">
        <f t="shared" si="0"/>
        <v>0.023391812865497075</v>
      </c>
      <c r="I21" s="25">
        <f t="shared" si="1"/>
        <v>0.08187134502923976</v>
      </c>
      <c r="J21" s="25">
        <f t="shared" si="2"/>
        <v>0.043859649122807015</v>
      </c>
      <c r="K21" s="25">
        <f t="shared" si="3"/>
        <v>0.14619883040935672</v>
      </c>
      <c r="L21" s="171">
        <f t="shared" si="4"/>
        <v>0.7046783625730995</v>
      </c>
    </row>
    <row r="22" spans="1:12" ht="13.5" thickBot="1">
      <c r="A22" s="69" t="s">
        <v>41</v>
      </c>
      <c r="B22" s="62">
        <v>0</v>
      </c>
      <c r="C22" s="15">
        <v>0</v>
      </c>
      <c r="D22" s="15">
        <v>2</v>
      </c>
      <c r="E22" s="15">
        <v>1</v>
      </c>
      <c r="F22" s="15">
        <v>11</v>
      </c>
      <c r="G22" s="78">
        <v>14</v>
      </c>
      <c r="H22" s="177">
        <f t="shared" si="0"/>
        <v>0</v>
      </c>
      <c r="I22" s="26">
        <f t="shared" si="1"/>
        <v>0</v>
      </c>
      <c r="J22" s="26">
        <f t="shared" si="2"/>
        <v>0.14285714285714285</v>
      </c>
      <c r="K22" s="26">
        <f t="shared" si="3"/>
        <v>0.07142857142857142</v>
      </c>
      <c r="L22" s="172">
        <f t="shared" si="4"/>
        <v>0.7857142857142857</v>
      </c>
    </row>
    <row r="23" spans="1:12" ht="13.5" thickBot="1">
      <c r="A23" s="70" t="s">
        <v>42</v>
      </c>
      <c r="B23" s="64">
        <v>90</v>
      </c>
      <c r="C23" s="65">
        <v>109</v>
      </c>
      <c r="D23" s="65">
        <v>205</v>
      </c>
      <c r="E23" s="65">
        <v>218</v>
      </c>
      <c r="F23" s="65">
        <v>2583</v>
      </c>
      <c r="G23" s="80">
        <v>3205</v>
      </c>
      <c r="H23" s="178">
        <f t="shared" si="0"/>
        <v>0.028081123244929798</v>
      </c>
      <c r="I23" s="173">
        <f t="shared" si="1"/>
        <v>0.034009360374414974</v>
      </c>
      <c r="J23" s="173">
        <f t="shared" si="2"/>
        <v>0.06396255850234009</v>
      </c>
      <c r="K23" s="174">
        <f t="shared" si="3"/>
        <v>0.06801872074882995</v>
      </c>
      <c r="L23" s="175">
        <f t="shared" si="4"/>
        <v>0.8059282371294851</v>
      </c>
    </row>
    <row r="25" spans="2:7" ht="12.75">
      <c r="B25" s="10"/>
      <c r="C25" s="10"/>
      <c r="D25" s="10"/>
      <c r="E25" s="10"/>
      <c r="F25" s="10"/>
      <c r="G25" s="10"/>
    </row>
    <row r="26" ht="12.75">
      <c r="G26" s="10"/>
    </row>
  </sheetData>
  <sheetProtection/>
  <mergeCells count="3">
    <mergeCell ref="B4:G4"/>
    <mergeCell ref="A1:K1"/>
    <mergeCell ref="H4:L4"/>
  </mergeCells>
  <hyperlinks>
    <hyperlink ref="L2" location="Inicio!A1" display="Volver a Inicio"/>
  </hyperlinks>
  <printOptions/>
  <pageMargins left="0.55" right="0.38" top="1.03" bottom="0.1968503937007874" header="0" footer="0"/>
  <pageSetup horizontalDpi="600" verticalDpi="600" orientation="landscape" paperSize="9" r:id="rId1"/>
  <headerFooter alignWithMargins="0"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21.8515625" style="1" customWidth="1"/>
    <col min="3" max="3" width="12.00390625" style="1" bestFit="1" customWidth="1"/>
    <col min="4" max="4" width="15.28125" style="1" bestFit="1" customWidth="1"/>
    <col min="5" max="5" width="18.57421875" style="1" customWidth="1"/>
    <col min="6" max="8" width="22.00390625" style="1" customWidth="1"/>
    <col min="9" max="9" width="13.00390625" style="1" bestFit="1" customWidth="1"/>
    <col min="10" max="10" width="22.00390625" style="1" customWidth="1"/>
    <col min="11" max="11" width="12.00390625" style="1" bestFit="1" customWidth="1"/>
    <col min="12" max="12" width="15.00390625" style="1" bestFit="1" customWidth="1"/>
    <col min="13" max="13" width="16.7109375" style="1" bestFit="1" customWidth="1"/>
    <col min="14" max="14" width="15.28125" style="1" hidden="1" customWidth="1"/>
    <col min="15" max="15" width="13.00390625" style="1" hidden="1" customWidth="1"/>
    <col min="16" max="16" width="20.28125" style="1" bestFit="1" customWidth="1"/>
    <col min="17" max="17" width="17.7109375" style="1" bestFit="1" customWidth="1"/>
    <col min="18" max="18" width="14.8515625" style="1" customWidth="1"/>
    <col min="19" max="20" width="16.140625" style="1" customWidth="1"/>
    <col min="21" max="22" width="17.00390625" style="1" customWidth="1"/>
    <col min="23" max="16384" width="11.421875" style="1" customWidth="1"/>
  </cols>
  <sheetData>
    <row r="1" spans="1:22" ht="14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V1" s="29"/>
    </row>
    <row r="2" spans="1:21" ht="18">
      <c r="A2" s="17"/>
      <c r="B2" s="269" t="s">
        <v>134</v>
      </c>
      <c r="C2" s="269"/>
      <c r="D2" s="269"/>
      <c r="E2" s="269"/>
      <c r="F2" s="269"/>
      <c r="G2" s="269"/>
      <c r="H2" s="269"/>
      <c r="I2" s="269"/>
      <c r="J2" s="270"/>
      <c r="K2" s="270"/>
      <c r="L2" s="270"/>
      <c r="M2" s="270"/>
      <c r="N2" s="270"/>
      <c r="O2" s="270"/>
      <c r="P2" s="270"/>
      <c r="Q2" s="270"/>
      <c r="R2" s="270"/>
      <c r="U2" s="29"/>
    </row>
    <row r="3" spans="1:22" ht="15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9"/>
      <c r="S3" s="29"/>
      <c r="T3" s="29"/>
      <c r="U3" s="29"/>
      <c r="V3" s="29"/>
    </row>
    <row r="4" spans="1:22" ht="15" thickBot="1">
      <c r="A4" s="17"/>
      <c r="B4" s="17"/>
      <c r="C4" s="17"/>
      <c r="D4" s="17"/>
      <c r="E4" s="17"/>
      <c r="F4" s="202" t="s">
        <v>137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9"/>
      <c r="S4" s="29"/>
      <c r="T4" s="29"/>
      <c r="U4" s="29"/>
      <c r="V4" s="29"/>
    </row>
    <row r="5" spans="1:17" ht="21" customHeight="1" thickBot="1">
      <c r="A5" s="207">
        <v>2016</v>
      </c>
      <c r="B5" s="20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6" ht="12.75" customHeight="1">
      <c r="A6" s="3"/>
      <c r="B6" s="274" t="s">
        <v>132</v>
      </c>
      <c r="C6" s="272" t="s">
        <v>158</v>
      </c>
      <c r="D6" s="272" t="s">
        <v>157</v>
      </c>
      <c r="E6" s="272" t="s">
        <v>82</v>
      </c>
      <c r="F6" s="271" t="s">
        <v>133</v>
      </c>
    </row>
    <row r="7" spans="1:6" s="184" customFormat="1" ht="48" customHeight="1" thickBot="1">
      <c r="A7" s="183"/>
      <c r="B7" s="275"/>
      <c r="C7" s="273"/>
      <c r="D7" s="273"/>
      <c r="E7" s="273"/>
      <c r="F7" s="252"/>
    </row>
    <row r="8" spans="1:6" ht="12.75">
      <c r="A8" s="67" t="s">
        <v>25</v>
      </c>
      <c r="B8" s="53">
        <v>2899</v>
      </c>
      <c r="C8" s="188">
        <v>356</v>
      </c>
      <c r="D8" s="189">
        <v>8558652</v>
      </c>
      <c r="E8" s="190">
        <f>+B8/D8*10000</f>
        <v>3.3872156503150266</v>
      </c>
      <c r="F8" s="191">
        <f>+C8/B8</f>
        <v>0.12280096585029321</v>
      </c>
    </row>
    <row r="9" spans="1:7" ht="12.75">
      <c r="A9" s="68" t="s">
        <v>26</v>
      </c>
      <c r="B9" s="47">
        <v>190</v>
      </c>
      <c r="C9" s="19">
        <v>33</v>
      </c>
      <c r="D9" s="18">
        <v>1308563</v>
      </c>
      <c r="E9" s="33">
        <f aca="true" t="shared" si="0" ref="E9:E25">+B9/D9*10000</f>
        <v>1.4519744177391536</v>
      </c>
      <c r="F9" s="185">
        <f aca="true" t="shared" si="1" ref="F9:F25">+C9/B9</f>
        <v>0.1736842105263158</v>
      </c>
      <c r="G9" s="22"/>
    </row>
    <row r="10" spans="1:7" ht="12.75">
      <c r="A10" s="68" t="s">
        <v>27</v>
      </c>
      <c r="B10" s="47">
        <v>393</v>
      </c>
      <c r="C10" s="19">
        <v>54</v>
      </c>
      <c r="D10" s="18">
        <v>1042608</v>
      </c>
      <c r="E10" s="33">
        <f t="shared" si="0"/>
        <v>3.7693936743243865</v>
      </c>
      <c r="F10" s="185">
        <f t="shared" si="1"/>
        <v>0.13740458015267176</v>
      </c>
      <c r="G10" s="23"/>
    </row>
    <row r="11" spans="1:7" ht="12.75">
      <c r="A11" s="68" t="s">
        <v>28</v>
      </c>
      <c r="B11" s="47">
        <v>918</v>
      </c>
      <c r="C11" s="19">
        <v>114</v>
      </c>
      <c r="D11" s="18">
        <v>1107220</v>
      </c>
      <c r="E11" s="33">
        <f t="shared" si="0"/>
        <v>8.291035205288923</v>
      </c>
      <c r="F11" s="185">
        <f t="shared" si="1"/>
        <v>0.12418300653594772</v>
      </c>
      <c r="G11" s="23"/>
    </row>
    <row r="12" spans="1:7" ht="12.75">
      <c r="A12" s="68" t="s">
        <v>29</v>
      </c>
      <c r="B12" s="47">
        <v>1034</v>
      </c>
      <c r="C12" s="19">
        <v>105</v>
      </c>
      <c r="D12" s="18">
        <v>2101924</v>
      </c>
      <c r="E12" s="33">
        <f t="shared" si="0"/>
        <v>4.919302505704298</v>
      </c>
      <c r="F12" s="185">
        <f t="shared" si="1"/>
        <v>0.10154738878143134</v>
      </c>
      <c r="G12" s="23"/>
    </row>
    <row r="13" spans="1:7" ht="12.75">
      <c r="A13" s="68" t="s">
        <v>30</v>
      </c>
      <c r="B13" s="47">
        <v>132</v>
      </c>
      <c r="C13" s="19">
        <v>4</v>
      </c>
      <c r="D13" s="18">
        <v>582206</v>
      </c>
      <c r="E13" s="33">
        <f t="shared" si="0"/>
        <v>2.2672387436749193</v>
      </c>
      <c r="F13" s="185">
        <f t="shared" si="1"/>
        <v>0.030303030303030304</v>
      </c>
      <c r="G13" s="23"/>
    </row>
    <row r="14" spans="1:7" ht="12.75">
      <c r="A14" s="68" t="s">
        <v>31</v>
      </c>
      <c r="B14" s="47">
        <v>799</v>
      </c>
      <c r="C14" s="19">
        <v>78</v>
      </c>
      <c r="D14" s="18">
        <v>2447519</v>
      </c>
      <c r="E14" s="33">
        <f t="shared" si="0"/>
        <v>3.264530326424432</v>
      </c>
      <c r="F14" s="185">
        <f t="shared" si="1"/>
        <v>0.09762202753441802</v>
      </c>
      <c r="G14" s="23"/>
    </row>
    <row r="15" spans="1:7" ht="12.75">
      <c r="A15" s="68" t="s">
        <v>32</v>
      </c>
      <c r="B15" s="47">
        <v>379</v>
      </c>
      <c r="C15" s="19">
        <v>31</v>
      </c>
      <c r="D15" s="18">
        <v>2041631</v>
      </c>
      <c r="E15" s="33">
        <f t="shared" si="0"/>
        <v>1.856358960066731</v>
      </c>
      <c r="F15" s="185">
        <f t="shared" si="1"/>
        <v>0.08179419525065963</v>
      </c>
      <c r="G15" s="23"/>
    </row>
    <row r="16" spans="1:7" ht="12.75">
      <c r="A16" s="68" t="s">
        <v>33</v>
      </c>
      <c r="B16" s="47">
        <v>1488</v>
      </c>
      <c r="C16" s="19">
        <v>116</v>
      </c>
      <c r="D16" s="18">
        <v>7522596</v>
      </c>
      <c r="E16" s="33">
        <f t="shared" si="0"/>
        <v>1.9780405594026318</v>
      </c>
      <c r="F16" s="185">
        <f t="shared" si="1"/>
        <v>0.07795698924731183</v>
      </c>
      <c r="G16" s="23"/>
    </row>
    <row r="17" spans="1:7" ht="12.75">
      <c r="A17" s="68" t="s">
        <v>34</v>
      </c>
      <c r="B17" s="47">
        <v>1699</v>
      </c>
      <c r="C17" s="19">
        <v>133</v>
      </c>
      <c r="D17" s="18">
        <v>4959968</v>
      </c>
      <c r="E17" s="33">
        <f t="shared" si="0"/>
        <v>3.4254253253246794</v>
      </c>
      <c r="F17" s="185">
        <f t="shared" si="1"/>
        <v>0.07828134196586227</v>
      </c>
      <c r="G17" s="23"/>
    </row>
    <row r="18" spans="1:7" ht="12.75">
      <c r="A18" s="68" t="s">
        <v>35</v>
      </c>
      <c r="B18" s="47">
        <v>255</v>
      </c>
      <c r="C18" s="19">
        <v>17</v>
      </c>
      <c r="D18" s="18">
        <v>1087778</v>
      </c>
      <c r="E18" s="33">
        <f t="shared" si="0"/>
        <v>2.344228326000342</v>
      </c>
      <c r="F18" s="185">
        <f t="shared" si="1"/>
        <v>0.06666666666666667</v>
      </c>
      <c r="G18" s="23"/>
    </row>
    <row r="19" spans="1:7" ht="12.75">
      <c r="A19" s="68" t="s">
        <v>36</v>
      </c>
      <c r="B19" s="47">
        <v>863</v>
      </c>
      <c r="C19" s="19">
        <v>44</v>
      </c>
      <c r="D19" s="18">
        <v>2718525</v>
      </c>
      <c r="E19" s="33">
        <f t="shared" si="0"/>
        <v>3.174515592094978</v>
      </c>
      <c r="F19" s="185">
        <f t="shared" si="1"/>
        <v>0.05098493626882966</v>
      </c>
      <c r="G19" s="23"/>
    </row>
    <row r="20" spans="1:7" ht="12.75">
      <c r="A20" s="68" t="s">
        <v>37</v>
      </c>
      <c r="B20" s="47">
        <v>1649</v>
      </c>
      <c r="C20" s="19">
        <v>146</v>
      </c>
      <c r="D20" s="18">
        <v>6466996</v>
      </c>
      <c r="E20" s="33">
        <f t="shared" si="0"/>
        <v>2.549870140634075</v>
      </c>
      <c r="F20" s="185">
        <f t="shared" si="1"/>
        <v>0.08853850818677987</v>
      </c>
      <c r="G20" s="23"/>
    </row>
    <row r="21" spans="1:7" ht="12.75">
      <c r="A21" s="68" t="s">
        <v>38</v>
      </c>
      <c r="B21" s="47">
        <v>582</v>
      </c>
      <c r="C21" s="19">
        <v>68</v>
      </c>
      <c r="D21" s="18">
        <v>1464847</v>
      </c>
      <c r="E21" s="33">
        <f t="shared" si="0"/>
        <v>3.9731111849906506</v>
      </c>
      <c r="F21" s="185">
        <f t="shared" si="1"/>
        <v>0.11683848797250859</v>
      </c>
      <c r="G21" s="23"/>
    </row>
    <row r="22" spans="1:7" ht="12.75">
      <c r="A22" s="68" t="s">
        <v>39</v>
      </c>
      <c r="B22" s="47">
        <v>188</v>
      </c>
      <c r="C22" s="19">
        <v>19</v>
      </c>
      <c r="D22" s="18">
        <v>640647</v>
      </c>
      <c r="E22" s="33">
        <f t="shared" si="0"/>
        <v>2.9345333701710925</v>
      </c>
      <c r="F22" s="185">
        <f t="shared" si="1"/>
        <v>0.10106382978723404</v>
      </c>
      <c r="G22" s="23"/>
    </row>
    <row r="23" spans="1:7" ht="12.75">
      <c r="A23" s="68" t="s">
        <v>40</v>
      </c>
      <c r="B23" s="47">
        <v>1522</v>
      </c>
      <c r="C23" s="19">
        <v>152</v>
      </c>
      <c r="D23" s="18">
        <v>2189534</v>
      </c>
      <c r="E23" s="33">
        <f t="shared" si="0"/>
        <v>6.951250814100169</v>
      </c>
      <c r="F23" s="185">
        <f t="shared" si="1"/>
        <v>0.09986859395532194</v>
      </c>
      <c r="G23" s="23"/>
    </row>
    <row r="24" spans="1:7" ht="13.5" thickBot="1">
      <c r="A24" s="69" t="s">
        <v>41</v>
      </c>
      <c r="B24" s="62">
        <v>80</v>
      </c>
      <c r="C24" s="20">
        <v>3</v>
      </c>
      <c r="D24" s="21">
        <v>315794</v>
      </c>
      <c r="E24" s="186">
        <f t="shared" si="0"/>
        <v>2.5332970227426737</v>
      </c>
      <c r="F24" s="187">
        <f t="shared" si="1"/>
        <v>0.0375</v>
      </c>
      <c r="G24" s="23"/>
    </row>
    <row r="25" spans="1:7" ht="13.5" thickBot="1">
      <c r="A25" s="70" t="s">
        <v>42</v>
      </c>
      <c r="B25" s="64">
        <v>15070</v>
      </c>
      <c r="C25" s="79">
        <v>1473</v>
      </c>
      <c r="D25" s="65">
        <f>SUM(D8:D24)</f>
        <v>46557008</v>
      </c>
      <c r="E25" s="192">
        <f t="shared" si="0"/>
        <v>3.2368918552498047</v>
      </c>
      <c r="F25" s="193">
        <f t="shared" si="1"/>
        <v>0.09774386197743862</v>
      </c>
      <c r="G25" s="23"/>
    </row>
    <row r="26" ht="12.75">
      <c r="G26" s="24"/>
    </row>
    <row r="27" spans="11:18" ht="12.75">
      <c r="K27" s="10"/>
      <c r="L27" s="10"/>
      <c r="N27" s="1" t="s">
        <v>96</v>
      </c>
      <c r="R27" s="31"/>
    </row>
    <row r="28" ht="12.75">
      <c r="R28" s="32"/>
    </row>
    <row r="29" ht="12.75">
      <c r="R29" s="32"/>
    </row>
    <row r="30" ht="12.75">
      <c r="R30" s="32"/>
    </row>
    <row r="31" ht="12.75">
      <c r="R31" s="32"/>
    </row>
  </sheetData>
  <sheetProtection/>
  <mergeCells count="7">
    <mergeCell ref="B2:I2"/>
    <mergeCell ref="J2:R2"/>
    <mergeCell ref="F6:F7"/>
    <mergeCell ref="D6:D7"/>
    <mergeCell ref="B6:B7"/>
    <mergeCell ref="E6:E7"/>
    <mergeCell ref="C6:C7"/>
  </mergeCells>
  <hyperlinks>
    <hyperlink ref="F4" location="Inicio!A1" display="Volver a Inicio"/>
  </hyperlinks>
  <printOptions/>
  <pageMargins left="0.97" right="0.38" top="0.83" bottom="0.1968503937007874" header="0" footer="0"/>
  <pageSetup horizontalDpi="600" verticalDpi="600" orientation="landscape" paperSize="9" r:id="rId1"/>
  <headerFooter alignWithMargins="0">
    <oddFooter>&amp;R&amp;P/&amp;N</oddFooter>
  </headerFooter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6.00390625" style="1" customWidth="1"/>
    <col min="2" max="2" width="13.7109375" style="1" customWidth="1"/>
    <col min="3" max="3" width="14.00390625" style="1" bestFit="1" customWidth="1"/>
    <col min="4" max="4" width="15.57421875" style="1" customWidth="1"/>
    <col min="5" max="5" width="18.57421875" style="1" customWidth="1"/>
    <col min="6" max="6" width="13.7109375" style="1" customWidth="1"/>
    <col min="7" max="7" width="14.7109375" style="1" hidden="1" customWidth="1"/>
    <col min="8" max="8" width="11.421875" style="1" customWidth="1"/>
    <col min="9" max="9" width="14.8515625" style="1" hidden="1" customWidth="1"/>
    <col min="10" max="10" width="12.421875" style="1" hidden="1" customWidth="1"/>
    <col min="11" max="12" width="11.421875" style="1" customWidth="1"/>
    <col min="13" max="16384" width="11.421875" style="1" customWidth="1"/>
  </cols>
  <sheetData>
    <row r="1" spans="1:6" ht="15.75" customHeight="1">
      <c r="A1" s="219" t="s">
        <v>128</v>
      </c>
      <c r="B1" s="219"/>
      <c r="C1" s="219"/>
      <c r="D1" s="219"/>
      <c r="E1" s="219"/>
      <c r="F1" s="219"/>
    </row>
    <row r="2" spans="1:6" ht="15.75" customHeight="1">
      <c r="A2" s="219" t="s">
        <v>67</v>
      </c>
      <c r="B2" s="219"/>
      <c r="C2" s="219"/>
      <c r="D2" s="219"/>
      <c r="E2" s="219"/>
      <c r="F2" s="219"/>
    </row>
    <row r="3" ht="13.5" thickBot="1">
      <c r="A3" s="4"/>
    </row>
    <row r="4" spans="1:6" ht="33" customHeight="1" thickBot="1">
      <c r="A4" s="203" t="s">
        <v>135</v>
      </c>
      <c r="F4" s="209" t="s">
        <v>137</v>
      </c>
    </row>
    <row r="5" spans="2:6" s="28" customFormat="1" ht="31.5" customHeight="1">
      <c r="B5" s="284" t="s">
        <v>91</v>
      </c>
      <c r="C5" s="285"/>
      <c r="D5" s="285"/>
      <c r="E5" s="285"/>
      <c r="F5" s="286"/>
    </row>
    <row r="6" spans="2:6" ht="12.75">
      <c r="B6" s="277" t="s">
        <v>84</v>
      </c>
      <c r="C6" s="278"/>
      <c r="D6" s="278" t="s">
        <v>85</v>
      </c>
      <c r="E6" s="278"/>
      <c r="F6" s="279" t="s">
        <v>86</v>
      </c>
    </row>
    <row r="7" spans="2:6" ht="13.5" thickBot="1">
      <c r="B7" s="199" t="s">
        <v>87</v>
      </c>
      <c r="C7" s="200" t="s">
        <v>88</v>
      </c>
      <c r="D7" s="200" t="s">
        <v>89</v>
      </c>
      <c r="E7" s="200" t="s">
        <v>90</v>
      </c>
      <c r="F7" s="280"/>
    </row>
    <row r="8" spans="1:6" ht="12.75">
      <c r="A8" s="194" t="s">
        <v>25</v>
      </c>
      <c r="B8" s="168">
        <f>+B30/$G30</f>
        <v>0.1906572514937534</v>
      </c>
      <c r="C8" s="169">
        <f>+C30/$G30</f>
        <v>0.2585551330798479</v>
      </c>
      <c r="D8" s="169">
        <f>+D30/$G30</f>
        <v>0.20640956002172733</v>
      </c>
      <c r="E8" s="169">
        <f>+E30/$G30</f>
        <v>0.9940249864204237</v>
      </c>
      <c r="F8" s="170">
        <f>+F30/$G30</f>
        <v>0.3661053775122216</v>
      </c>
    </row>
    <row r="9" spans="1:6" ht="12.75">
      <c r="A9" s="195" t="s">
        <v>26</v>
      </c>
      <c r="B9" s="161">
        <f aca="true" t="shared" si="0" ref="B9:F25">+B31/$G31</f>
        <v>0.09210526315789473</v>
      </c>
      <c r="C9" s="11">
        <f t="shared" si="0"/>
        <v>0.19736842105263158</v>
      </c>
      <c r="D9" s="11">
        <f t="shared" si="0"/>
        <v>0.046052631578947366</v>
      </c>
      <c r="E9" s="11">
        <f t="shared" si="0"/>
        <v>0.881578947368421</v>
      </c>
      <c r="F9" s="162">
        <f t="shared" si="0"/>
        <v>0.42105263157894735</v>
      </c>
    </row>
    <row r="10" spans="1:6" ht="12.75">
      <c r="A10" s="195" t="s">
        <v>27</v>
      </c>
      <c r="B10" s="161">
        <f t="shared" si="0"/>
        <v>0.1977401129943503</v>
      </c>
      <c r="C10" s="11">
        <f t="shared" si="0"/>
        <v>0.3389830508474576</v>
      </c>
      <c r="D10" s="11">
        <f t="shared" si="0"/>
        <v>0.096045197740113</v>
      </c>
      <c r="E10" s="11">
        <f t="shared" si="0"/>
        <v>1.0112994350282485</v>
      </c>
      <c r="F10" s="162">
        <f t="shared" si="0"/>
        <v>0.6440677966101694</v>
      </c>
    </row>
    <row r="11" spans="1:6" ht="12.75">
      <c r="A11" s="195" t="s">
        <v>28</v>
      </c>
      <c r="B11" s="161">
        <f t="shared" si="0"/>
        <v>0.11267605633802817</v>
      </c>
      <c r="C11" s="11">
        <f t="shared" si="0"/>
        <v>0.14788732394366197</v>
      </c>
      <c r="D11" s="11">
        <f t="shared" si="0"/>
        <v>0.03051643192488263</v>
      </c>
      <c r="E11" s="11">
        <f t="shared" si="0"/>
        <v>1.164319248826291</v>
      </c>
      <c r="F11" s="162">
        <f t="shared" si="0"/>
        <v>0.24413145539906103</v>
      </c>
    </row>
    <row r="12" spans="1:6" ht="12.75">
      <c r="A12" s="195" t="s">
        <v>29</v>
      </c>
      <c r="B12" s="161">
        <f t="shared" si="0"/>
        <v>0.31019522776572667</v>
      </c>
      <c r="C12" s="11">
        <f t="shared" si="0"/>
        <v>0.48590021691973967</v>
      </c>
      <c r="D12" s="11">
        <f t="shared" si="0"/>
        <v>0.16052060737527116</v>
      </c>
      <c r="E12" s="11">
        <f t="shared" si="0"/>
        <v>0.8741865509761388</v>
      </c>
      <c r="F12" s="162">
        <f t="shared" si="0"/>
        <v>0.20824295010845986</v>
      </c>
    </row>
    <row r="13" spans="1:6" ht="12.75">
      <c r="A13" s="195" t="s">
        <v>30</v>
      </c>
      <c r="B13" s="161">
        <f t="shared" si="0"/>
        <v>0.16666666666666666</v>
      </c>
      <c r="C13" s="11">
        <f t="shared" si="0"/>
        <v>0.8833333333333333</v>
      </c>
      <c r="D13" s="11">
        <f t="shared" si="0"/>
        <v>0.18333333333333332</v>
      </c>
      <c r="E13" s="11">
        <f t="shared" si="0"/>
        <v>1</v>
      </c>
      <c r="F13" s="162">
        <f t="shared" si="0"/>
        <v>0.5833333333333334</v>
      </c>
    </row>
    <row r="14" spans="1:6" ht="12.75">
      <c r="A14" s="195" t="s">
        <v>31</v>
      </c>
      <c r="B14" s="161">
        <f t="shared" si="0"/>
        <v>0.1451990632318501</v>
      </c>
      <c r="C14" s="11">
        <f t="shared" si="0"/>
        <v>0.1592505854800937</v>
      </c>
      <c r="D14" s="11">
        <f t="shared" si="0"/>
        <v>0.09133489461358314</v>
      </c>
      <c r="E14" s="11">
        <f t="shared" si="0"/>
        <v>0.8782201405152225</v>
      </c>
      <c r="F14" s="162">
        <f t="shared" si="0"/>
        <v>0.3161592505854801</v>
      </c>
    </row>
    <row r="15" spans="1:6" ht="12.75">
      <c r="A15" s="195" t="s">
        <v>32</v>
      </c>
      <c r="B15" s="161">
        <f t="shared" si="0"/>
        <v>0.07916666666666666</v>
      </c>
      <c r="C15" s="11">
        <f t="shared" si="0"/>
        <v>0.24583333333333332</v>
      </c>
      <c r="D15" s="11">
        <f t="shared" si="0"/>
        <v>0.0875</v>
      </c>
      <c r="E15" s="11">
        <f t="shared" si="0"/>
        <v>0.9791666666666666</v>
      </c>
      <c r="F15" s="162">
        <f t="shared" si="0"/>
        <v>0.35833333333333334</v>
      </c>
    </row>
    <row r="16" spans="1:6" ht="12.75">
      <c r="A16" s="195" t="s">
        <v>33</v>
      </c>
      <c r="B16" s="161">
        <f t="shared" si="0"/>
        <v>0.11658653846153846</v>
      </c>
      <c r="C16" s="11">
        <f t="shared" si="0"/>
        <v>0.17307692307692307</v>
      </c>
      <c r="D16" s="11">
        <f t="shared" si="0"/>
        <v>0.08533653846153846</v>
      </c>
      <c r="E16" s="11">
        <f t="shared" si="0"/>
        <v>0.8473557692307693</v>
      </c>
      <c r="F16" s="162">
        <f t="shared" si="0"/>
        <v>0.48677884615384615</v>
      </c>
    </row>
    <row r="17" spans="1:6" ht="12.75">
      <c r="A17" s="195" t="s">
        <v>34</v>
      </c>
      <c r="B17" s="161">
        <f t="shared" si="0"/>
        <v>0.18026315789473685</v>
      </c>
      <c r="C17" s="11">
        <f t="shared" si="0"/>
        <v>0.37105263157894736</v>
      </c>
      <c r="D17" s="11">
        <f t="shared" si="0"/>
        <v>0.11578947368421053</v>
      </c>
      <c r="E17" s="11">
        <f t="shared" si="0"/>
        <v>1.018421052631579</v>
      </c>
      <c r="F17" s="162">
        <f t="shared" si="0"/>
        <v>0.34868421052631576</v>
      </c>
    </row>
    <row r="18" spans="1:6" ht="12.75">
      <c r="A18" s="195" t="s">
        <v>35</v>
      </c>
      <c r="B18" s="161">
        <f t="shared" si="0"/>
        <v>0.18831168831168832</v>
      </c>
      <c r="C18" s="11">
        <f t="shared" si="0"/>
        <v>0.5</v>
      </c>
      <c r="D18" s="11">
        <f t="shared" si="0"/>
        <v>0.16883116883116883</v>
      </c>
      <c r="E18" s="11">
        <f t="shared" si="0"/>
        <v>0.948051948051948</v>
      </c>
      <c r="F18" s="162">
        <f t="shared" si="0"/>
        <v>0.4155844155844156</v>
      </c>
    </row>
    <row r="19" spans="1:6" ht="12.75">
      <c r="A19" s="195" t="s">
        <v>36</v>
      </c>
      <c r="B19" s="161">
        <f t="shared" si="0"/>
        <v>0.16488222698072805</v>
      </c>
      <c r="C19" s="11">
        <f t="shared" si="0"/>
        <v>0.14989293361884368</v>
      </c>
      <c r="D19" s="11">
        <f t="shared" si="0"/>
        <v>0.1006423982869379</v>
      </c>
      <c r="E19" s="11">
        <f t="shared" si="0"/>
        <v>1.0749464668094217</v>
      </c>
      <c r="F19" s="162">
        <f t="shared" si="0"/>
        <v>0.2826552462526767</v>
      </c>
    </row>
    <row r="20" spans="1:6" ht="12.75">
      <c r="A20" s="195" t="s">
        <v>37</v>
      </c>
      <c r="B20" s="161">
        <f t="shared" si="0"/>
        <v>0.1506849315068493</v>
      </c>
      <c r="C20" s="11">
        <f t="shared" si="0"/>
        <v>0.15182648401826485</v>
      </c>
      <c r="D20" s="11">
        <f t="shared" si="0"/>
        <v>0.11643835616438356</v>
      </c>
      <c r="E20" s="11">
        <f t="shared" si="0"/>
        <v>1.273972602739726</v>
      </c>
      <c r="F20" s="162">
        <f t="shared" si="0"/>
        <v>0.4828767123287671</v>
      </c>
    </row>
    <row r="21" spans="1:6" ht="12.75">
      <c r="A21" s="195" t="s">
        <v>38</v>
      </c>
      <c r="B21" s="161">
        <f t="shared" si="0"/>
        <v>0.1440677966101695</v>
      </c>
      <c r="C21" s="11">
        <f t="shared" si="0"/>
        <v>0.5296610169491526</v>
      </c>
      <c r="D21" s="11">
        <f t="shared" si="0"/>
        <v>0.059322033898305086</v>
      </c>
      <c r="E21" s="11">
        <f t="shared" si="0"/>
        <v>1.3855932203389831</v>
      </c>
      <c r="F21" s="162">
        <f t="shared" si="0"/>
        <v>0.2838983050847458</v>
      </c>
    </row>
    <row r="22" spans="1:6" ht="12.75">
      <c r="A22" s="195" t="s">
        <v>39</v>
      </c>
      <c r="B22" s="161">
        <f t="shared" si="0"/>
        <v>0.030534351145038167</v>
      </c>
      <c r="C22" s="11">
        <f t="shared" si="0"/>
        <v>0.022900763358778626</v>
      </c>
      <c r="D22" s="11">
        <f t="shared" si="0"/>
        <v>0.13740458015267176</v>
      </c>
      <c r="E22" s="11">
        <f t="shared" si="0"/>
        <v>0.5114503816793893</v>
      </c>
      <c r="F22" s="162">
        <f t="shared" si="0"/>
        <v>0.32061068702290074</v>
      </c>
    </row>
    <row r="23" spans="1:6" ht="12.75">
      <c r="A23" s="195" t="s">
        <v>40</v>
      </c>
      <c r="B23" s="161">
        <f t="shared" si="0"/>
        <v>0.1715076071922545</v>
      </c>
      <c r="C23" s="11">
        <f t="shared" si="0"/>
        <v>0.2627939142461964</v>
      </c>
      <c r="D23" s="11">
        <f t="shared" si="0"/>
        <v>0.09681881051175657</v>
      </c>
      <c r="E23" s="11">
        <f t="shared" si="0"/>
        <v>1.0594744121715076</v>
      </c>
      <c r="F23" s="162">
        <f t="shared" si="0"/>
        <v>0.33748271092669435</v>
      </c>
    </row>
    <row r="24" spans="1:6" ht="13.5" thickBot="1">
      <c r="A24" s="196" t="s">
        <v>41</v>
      </c>
      <c r="B24" s="163">
        <f t="shared" si="0"/>
        <v>0.027777777777777776</v>
      </c>
      <c r="C24" s="16">
        <f t="shared" si="0"/>
        <v>0.5833333333333334</v>
      </c>
      <c r="D24" s="16">
        <f t="shared" si="0"/>
        <v>0.2222222222222222</v>
      </c>
      <c r="E24" s="16">
        <f t="shared" si="0"/>
        <v>0.9166666666666666</v>
      </c>
      <c r="F24" s="164">
        <f t="shared" si="0"/>
        <v>0.4722222222222222</v>
      </c>
    </row>
    <row r="25" spans="1:15" s="4" customFormat="1" ht="13.5" thickBot="1">
      <c r="A25" s="197" t="s">
        <v>42</v>
      </c>
      <c r="B25" s="165">
        <f t="shared" si="0"/>
        <v>0.1646455806975872</v>
      </c>
      <c r="C25" s="166">
        <f t="shared" si="0"/>
        <v>0.25978247280910116</v>
      </c>
      <c r="D25" s="166">
        <f t="shared" si="0"/>
        <v>0.12576572071508937</v>
      </c>
      <c r="E25" s="166">
        <f t="shared" si="0"/>
        <v>1.018627328416052</v>
      </c>
      <c r="F25" s="167">
        <f t="shared" si="0"/>
        <v>0.37092136517064633</v>
      </c>
      <c r="G25" s="1"/>
      <c r="K25" s="1"/>
      <c r="L25" s="1"/>
      <c r="M25" s="1"/>
      <c r="N25" s="1"/>
      <c r="O25" s="1"/>
    </row>
    <row r="26" ht="13.5" thickBot="1"/>
    <row r="27" spans="2:7" ht="12.75">
      <c r="B27" s="281" t="s">
        <v>83</v>
      </c>
      <c r="C27" s="282"/>
      <c r="D27" s="282"/>
      <c r="E27" s="282"/>
      <c r="F27" s="283"/>
      <c r="G27" s="210"/>
    </row>
    <row r="28" spans="1:7" ht="12.75">
      <c r="A28" s="4"/>
      <c r="B28" s="277" t="s">
        <v>84</v>
      </c>
      <c r="C28" s="278"/>
      <c r="D28" s="278" t="s">
        <v>85</v>
      </c>
      <c r="E28" s="278"/>
      <c r="F28" s="279" t="s">
        <v>86</v>
      </c>
      <c r="G28" s="276"/>
    </row>
    <row r="29" spans="1:10" ht="26.25" thickBot="1">
      <c r="A29" s="4"/>
      <c r="B29" s="199" t="s">
        <v>87</v>
      </c>
      <c r="C29" s="200" t="s">
        <v>88</v>
      </c>
      <c r="D29" s="200" t="s">
        <v>89</v>
      </c>
      <c r="E29" s="200" t="s">
        <v>90</v>
      </c>
      <c r="F29" s="280"/>
      <c r="G29" s="276"/>
      <c r="I29" s="211" t="s">
        <v>92</v>
      </c>
      <c r="J29" s="211" t="s">
        <v>93</v>
      </c>
    </row>
    <row r="30" spans="1:10" ht="12.75">
      <c r="A30" s="198" t="s">
        <v>25</v>
      </c>
      <c r="B30" s="53">
        <v>351</v>
      </c>
      <c r="C30" s="54">
        <v>476</v>
      </c>
      <c r="D30" s="54">
        <v>380</v>
      </c>
      <c r="E30" s="54">
        <v>1830</v>
      </c>
      <c r="F30" s="55">
        <v>674</v>
      </c>
      <c r="G30" s="13">
        <v>1841</v>
      </c>
      <c r="I30" s="1">
        <v>22158</v>
      </c>
      <c r="J30" s="1">
        <v>17</v>
      </c>
    </row>
    <row r="31" spans="1:10" ht="12.75">
      <c r="A31" s="146" t="s">
        <v>26</v>
      </c>
      <c r="B31" s="47">
        <v>14</v>
      </c>
      <c r="C31" s="12">
        <v>30</v>
      </c>
      <c r="D31" s="12">
        <v>7</v>
      </c>
      <c r="E31" s="12">
        <v>134</v>
      </c>
      <c r="F31" s="48">
        <v>64</v>
      </c>
      <c r="G31" s="13">
        <v>152</v>
      </c>
      <c r="I31" s="1">
        <v>1988</v>
      </c>
      <c r="J31" s="1">
        <v>1</v>
      </c>
    </row>
    <row r="32" spans="1:10" ht="12.75">
      <c r="A32" s="146" t="s">
        <v>27</v>
      </c>
      <c r="B32" s="47">
        <v>35</v>
      </c>
      <c r="C32" s="12">
        <v>60</v>
      </c>
      <c r="D32" s="12">
        <v>17</v>
      </c>
      <c r="E32" s="12">
        <v>179</v>
      </c>
      <c r="F32" s="48">
        <v>114</v>
      </c>
      <c r="G32" s="13">
        <v>177</v>
      </c>
      <c r="I32" s="1">
        <v>1650</v>
      </c>
      <c r="J32" s="1">
        <v>0</v>
      </c>
    </row>
    <row r="33" spans="1:10" ht="12.75">
      <c r="A33" s="146" t="s">
        <v>94</v>
      </c>
      <c r="B33" s="47">
        <v>48</v>
      </c>
      <c r="C33" s="12">
        <v>63</v>
      </c>
      <c r="D33" s="12">
        <v>13</v>
      </c>
      <c r="E33" s="12">
        <v>496</v>
      </c>
      <c r="F33" s="48">
        <v>104</v>
      </c>
      <c r="G33" s="13">
        <v>426</v>
      </c>
      <c r="I33" s="1">
        <v>3665</v>
      </c>
      <c r="J33" s="1">
        <v>0</v>
      </c>
    </row>
    <row r="34" spans="1:10" ht="12.75">
      <c r="A34" s="146" t="s">
        <v>29</v>
      </c>
      <c r="B34" s="47">
        <v>143</v>
      </c>
      <c r="C34" s="12">
        <v>224</v>
      </c>
      <c r="D34" s="12">
        <v>74</v>
      </c>
      <c r="E34" s="12">
        <v>403</v>
      </c>
      <c r="F34" s="48">
        <v>96</v>
      </c>
      <c r="G34" s="13">
        <v>461</v>
      </c>
      <c r="I34" s="1">
        <v>6309</v>
      </c>
      <c r="J34" s="1">
        <v>0</v>
      </c>
    </row>
    <row r="35" spans="1:10" ht="12.75">
      <c r="A35" s="146" t="s">
        <v>30</v>
      </c>
      <c r="B35" s="47">
        <v>10</v>
      </c>
      <c r="C35" s="12">
        <v>53</v>
      </c>
      <c r="D35" s="12">
        <v>11</v>
      </c>
      <c r="E35" s="12">
        <v>60</v>
      </c>
      <c r="F35" s="48">
        <v>35</v>
      </c>
      <c r="G35" s="13">
        <v>60</v>
      </c>
      <c r="I35" s="1">
        <v>926</v>
      </c>
      <c r="J35" s="1">
        <v>0</v>
      </c>
    </row>
    <row r="36" spans="1:10" ht="12.75">
      <c r="A36" s="146" t="s">
        <v>31</v>
      </c>
      <c r="B36" s="47">
        <v>62</v>
      </c>
      <c r="C36" s="12">
        <v>68</v>
      </c>
      <c r="D36" s="12">
        <v>39</v>
      </c>
      <c r="E36" s="12">
        <v>375</v>
      </c>
      <c r="F36" s="48">
        <v>135</v>
      </c>
      <c r="G36" s="13">
        <v>427</v>
      </c>
      <c r="I36" s="1">
        <v>3391</v>
      </c>
      <c r="J36" s="1">
        <v>0</v>
      </c>
    </row>
    <row r="37" spans="1:10" ht="12.75">
      <c r="A37" s="146" t="s">
        <v>32</v>
      </c>
      <c r="B37" s="47">
        <v>19</v>
      </c>
      <c r="C37" s="12">
        <v>59</v>
      </c>
      <c r="D37" s="12">
        <v>21</v>
      </c>
      <c r="E37" s="12">
        <v>235</v>
      </c>
      <c r="F37" s="48">
        <v>86</v>
      </c>
      <c r="G37" s="13">
        <v>240</v>
      </c>
      <c r="I37" s="1">
        <v>3181</v>
      </c>
      <c r="J37" s="1">
        <v>8</v>
      </c>
    </row>
    <row r="38" spans="1:10" ht="12.75">
      <c r="A38" s="146" t="s">
        <v>33</v>
      </c>
      <c r="B38" s="47">
        <v>97</v>
      </c>
      <c r="C38" s="12">
        <v>144</v>
      </c>
      <c r="D38" s="12">
        <v>71</v>
      </c>
      <c r="E38" s="12">
        <v>705</v>
      </c>
      <c r="F38" s="48">
        <v>405</v>
      </c>
      <c r="G38" s="13">
        <v>832</v>
      </c>
      <c r="I38" s="1">
        <v>13960</v>
      </c>
      <c r="J38" s="1">
        <v>5</v>
      </c>
    </row>
    <row r="39" spans="1:10" ht="12.75">
      <c r="A39" s="146" t="s">
        <v>95</v>
      </c>
      <c r="B39" s="47">
        <v>137</v>
      </c>
      <c r="C39" s="12">
        <v>282</v>
      </c>
      <c r="D39" s="12">
        <v>88</v>
      </c>
      <c r="E39" s="12">
        <v>774</v>
      </c>
      <c r="F39" s="48">
        <v>265</v>
      </c>
      <c r="G39" s="13">
        <v>760</v>
      </c>
      <c r="I39" s="1">
        <v>12208</v>
      </c>
      <c r="J39" s="1">
        <v>7</v>
      </c>
    </row>
    <row r="40" spans="1:10" ht="12.75">
      <c r="A40" s="146" t="s">
        <v>35</v>
      </c>
      <c r="B40" s="47">
        <v>29</v>
      </c>
      <c r="C40" s="12">
        <v>77</v>
      </c>
      <c r="D40" s="12">
        <v>26</v>
      </c>
      <c r="E40" s="12">
        <v>146</v>
      </c>
      <c r="F40" s="48">
        <v>64</v>
      </c>
      <c r="G40" s="13">
        <v>154</v>
      </c>
      <c r="I40" s="1">
        <v>1740</v>
      </c>
      <c r="J40" s="1">
        <v>1</v>
      </c>
    </row>
    <row r="41" spans="1:10" ht="12.75">
      <c r="A41" s="146" t="s">
        <v>36</v>
      </c>
      <c r="B41" s="47">
        <v>77</v>
      </c>
      <c r="C41" s="12">
        <v>70</v>
      </c>
      <c r="D41" s="12">
        <v>47</v>
      </c>
      <c r="E41" s="12">
        <v>502</v>
      </c>
      <c r="F41" s="48">
        <v>132</v>
      </c>
      <c r="G41" s="13">
        <v>467</v>
      </c>
      <c r="I41" s="1">
        <v>3990</v>
      </c>
      <c r="J41" s="1">
        <v>0</v>
      </c>
    </row>
    <row r="42" spans="1:10" ht="12.75">
      <c r="A42" s="146" t="s">
        <v>37</v>
      </c>
      <c r="B42" s="47">
        <v>132</v>
      </c>
      <c r="C42" s="12">
        <v>133</v>
      </c>
      <c r="D42" s="12">
        <v>102</v>
      </c>
      <c r="E42" s="12">
        <v>1116</v>
      </c>
      <c r="F42" s="48">
        <v>423</v>
      </c>
      <c r="G42" s="13">
        <v>876</v>
      </c>
      <c r="I42" s="1">
        <v>11223</v>
      </c>
      <c r="J42" s="1">
        <v>13</v>
      </c>
    </row>
    <row r="43" spans="1:10" ht="12.75">
      <c r="A43" s="146" t="s">
        <v>38</v>
      </c>
      <c r="B43" s="47">
        <v>34</v>
      </c>
      <c r="C43" s="12">
        <v>125</v>
      </c>
      <c r="D43" s="12">
        <v>14</v>
      </c>
      <c r="E43" s="12">
        <v>327</v>
      </c>
      <c r="F43" s="48">
        <v>67</v>
      </c>
      <c r="G43" s="13">
        <v>236</v>
      </c>
      <c r="I43" s="1">
        <v>4104</v>
      </c>
      <c r="J43" s="1">
        <v>0</v>
      </c>
    </row>
    <row r="44" spans="1:10" ht="12.75">
      <c r="A44" s="146" t="s">
        <v>39</v>
      </c>
      <c r="B44" s="47">
        <v>4</v>
      </c>
      <c r="C44" s="12">
        <v>3</v>
      </c>
      <c r="D44" s="12">
        <v>18</v>
      </c>
      <c r="E44" s="12">
        <v>67</v>
      </c>
      <c r="F44" s="48">
        <v>42</v>
      </c>
      <c r="G44" s="13">
        <v>131</v>
      </c>
      <c r="I44" s="1">
        <v>997</v>
      </c>
      <c r="J44" s="1">
        <v>0</v>
      </c>
    </row>
    <row r="45" spans="1:10" ht="12.75">
      <c r="A45" s="146" t="s">
        <v>40</v>
      </c>
      <c r="B45" s="47">
        <v>124</v>
      </c>
      <c r="C45" s="12">
        <v>190</v>
      </c>
      <c r="D45" s="12">
        <v>70</v>
      </c>
      <c r="E45" s="12">
        <v>766</v>
      </c>
      <c r="F45" s="48">
        <v>244</v>
      </c>
      <c r="G45" s="13">
        <v>723</v>
      </c>
      <c r="I45" s="1">
        <v>3107</v>
      </c>
      <c r="J45" s="1">
        <v>5</v>
      </c>
    </row>
    <row r="46" spans="1:10" ht="13.5" thickBot="1">
      <c r="A46" s="147" t="s">
        <v>41</v>
      </c>
      <c r="B46" s="62">
        <v>1</v>
      </c>
      <c r="C46" s="15">
        <v>21</v>
      </c>
      <c r="D46" s="15">
        <v>8</v>
      </c>
      <c r="E46" s="15">
        <v>33</v>
      </c>
      <c r="F46" s="63">
        <v>17</v>
      </c>
      <c r="G46" s="13">
        <v>36</v>
      </c>
      <c r="I46" s="1">
        <v>466</v>
      </c>
      <c r="J46" s="1">
        <v>0</v>
      </c>
    </row>
    <row r="47" spans="1:10" ht="13.5" thickBot="1">
      <c r="A47" s="148" t="s">
        <v>42</v>
      </c>
      <c r="B47" s="64">
        <v>1317</v>
      </c>
      <c r="C47" s="65">
        <v>2078</v>
      </c>
      <c r="D47" s="65">
        <v>1006</v>
      </c>
      <c r="E47" s="65">
        <v>8148</v>
      </c>
      <c r="F47" s="66">
        <v>2967</v>
      </c>
      <c r="G47" s="14">
        <v>7999</v>
      </c>
      <c r="I47" s="1">
        <v>95063</v>
      </c>
      <c r="J47" s="1">
        <v>57</v>
      </c>
    </row>
  </sheetData>
  <sheetProtection/>
  <mergeCells count="11">
    <mergeCell ref="A1:F1"/>
    <mergeCell ref="A2:F2"/>
    <mergeCell ref="B28:C28"/>
    <mergeCell ref="D28:E28"/>
    <mergeCell ref="B5:F5"/>
    <mergeCell ref="G28:G29"/>
    <mergeCell ref="B6:C6"/>
    <mergeCell ref="D6:E6"/>
    <mergeCell ref="F6:F7"/>
    <mergeCell ref="F28:F29"/>
    <mergeCell ref="B27:F27"/>
  </mergeCells>
  <hyperlinks>
    <hyperlink ref="F4" location="Inicio!A1" display="Volver a Inicio"/>
  </hyperlinks>
  <printOptions/>
  <pageMargins left="0.49" right="0.38" top="0.77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1991"/>
  <sheetViews>
    <sheetView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15.421875" style="1" bestFit="1" customWidth="1"/>
    <col min="3" max="3" width="15.7109375" style="1" customWidth="1"/>
    <col min="4" max="5" width="13.00390625" style="1" customWidth="1"/>
    <col min="6" max="6" width="12.8515625" style="1" bestFit="1" customWidth="1"/>
    <col min="7" max="7" width="15.421875" style="1" bestFit="1" customWidth="1"/>
    <col min="8" max="8" width="15.7109375" style="1" bestFit="1" customWidth="1"/>
    <col min="9" max="11" width="12.8515625" style="1" customWidth="1"/>
    <col min="12" max="12" width="15.421875" style="1" bestFit="1" customWidth="1"/>
    <col min="13" max="13" width="16.00390625" style="1" customWidth="1"/>
    <col min="14" max="16" width="12.8515625" style="1" customWidth="1"/>
    <col min="17" max="17" width="15.421875" style="1" customWidth="1"/>
    <col min="18" max="18" width="15.57421875" style="1" customWidth="1"/>
    <col min="19" max="19" width="12.421875" style="1" bestFit="1" customWidth="1"/>
    <col min="20" max="21" width="12.8515625" style="1" customWidth="1"/>
    <col min="22" max="23" width="18.28125" style="1" customWidth="1"/>
    <col min="24" max="26" width="12.8515625" style="1" customWidth="1"/>
    <col min="27" max="27" width="15.57421875" style="1" customWidth="1"/>
    <col min="28" max="28" width="17.7109375" style="1" customWidth="1"/>
    <col min="29" max="31" width="12.8515625" style="1" customWidth="1"/>
    <col min="32" max="33" width="15.7109375" style="1" customWidth="1"/>
    <col min="34" max="16384" width="11.421875" style="1" customWidth="1"/>
  </cols>
  <sheetData>
    <row r="1" spans="2:43" ht="15" customHeight="1">
      <c r="B1" s="219" t="s">
        <v>107</v>
      </c>
      <c r="C1" s="219"/>
      <c r="D1" s="219"/>
      <c r="E1" s="219"/>
      <c r="F1" s="219"/>
      <c r="G1" s="219"/>
      <c r="H1" s="219"/>
      <c r="I1" s="219"/>
      <c r="J1" s="219"/>
      <c r="K1" s="219"/>
      <c r="L1" s="219" t="s">
        <v>106</v>
      </c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01"/>
      <c r="AB1" s="201"/>
      <c r="AC1" s="201"/>
      <c r="AD1" s="201"/>
      <c r="AE1" s="201"/>
      <c r="AF1" s="219"/>
      <c r="AG1" s="219"/>
      <c r="AH1" s="2"/>
      <c r="AI1" s="2"/>
      <c r="AJ1" s="2"/>
      <c r="AK1" s="2"/>
      <c r="AL1" s="3"/>
      <c r="AM1" s="3"/>
      <c r="AN1" s="3"/>
      <c r="AO1" s="3"/>
      <c r="AP1" s="3"/>
      <c r="AQ1" s="3"/>
    </row>
    <row r="2" spans="2:33" ht="15" customHeight="1" thickBot="1">
      <c r="B2" s="4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13" ht="15" customHeight="1" thickBot="1">
      <c r="A3" s="4"/>
      <c r="B3" s="4"/>
      <c r="M3" s="202" t="s">
        <v>137</v>
      </c>
    </row>
    <row r="4" spans="1:2" ht="15" customHeight="1" thickBot="1">
      <c r="A4" s="203" t="s">
        <v>135</v>
      </c>
      <c r="B4" s="6"/>
    </row>
    <row r="5" spans="1:33" ht="39.75" customHeight="1" thickBot="1">
      <c r="A5" s="39"/>
      <c r="B5" s="217" t="s">
        <v>102</v>
      </c>
      <c r="C5" s="215"/>
      <c r="D5" s="215"/>
      <c r="E5" s="218"/>
      <c r="F5" s="214" t="s">
        <v>103</v>
      </c>
      <c r="G5" s="215"/>
      <c r="H5" s="215"/>
      <c r="I5" s="216"/>
      <c r="J5" s="217" t="s">
        <v>57</v>
      </c>
      <c r="K5" s="215"/>
      <c r="L5" s="215"/>
      <c r="M5" s="218"/>
      <c r="N5" s="214" t="s">
        <v>58</v>
      </c>
      <c r="O5" s="215"/>
      <c r="P5" s="215"/>
      <c r="Q5" s="216"/>
      <c r="R5" s="217" t="s">
        <v>59</v>
      </c>
      <c r="S5" s="215"/>
      <c r="T5" s="215"/>
      <c r="U5" s="218"/>
      <c r="V5" s="214" t="s">
        <v>60</v>
      </c>
      <c r="W5" s="215"/>
      <c r="X5" s="215"/>
      <c r="Y5" s="216"/>
      <c r="Z5" s="217" t="s">
        <v>104</v>
      </c>
      <c r="AA5" s="215"/>
      <c r="AB5" s="215"/>
      <c r="AC5" s="218"/>
      <c r="AD5" s="214" t="s">
        <v>105</v>
      </c>
      <c r="AE5" s="215"/>
      <c r="AF5" s="215"/>
      <c r="AG5" s="218"/>
    </row>
    <row r="6" spans="1:33" ht="26.25" thickBot="1">
      <c r="A6" s="58"/>
      <c r="B6" s="81" t="s">
        <v>101</v>
      </c>
      <c r="C6" s="82" t="s">
        <v>61</v>
      </c>
      <c r="D6" s="82" t="s">
        <v>62</v>
      </c>
      <c r="E6" s="83" t="s">
        <v>63</v>
      </c>
      <c r="F6" s="84" t="s">
        <v>101</v>
      </c>
      <c r="G6" s="82" t="s">
        <v>61</v>
      </c>
      <c r="H6" s="82" t="s">
        <v>62</v>
      </c>
      <c r="I6" s="85" t="s">
        <v>63</v>
      </c>
      <c r="J6" s="81" t="s">
        <v>101</v>
      </c>
      <c r="K6" s="82" t="s">
        <v>61</v>
      </c>
      <c r="L6" s="82" t="s">
        <v>62</v>
      </c>
      <c r="M6" s="83" t="s">
        <v>63</v>
      </c>
      <c r="N6" s="84" t="s">
        <v>101</v>
      </c>
      <c r="O6" s="82" t="s">
        <v>61</v>
      </c>
      <c r="P6" s="82" t="s">
        <v>62</v>
      </c>
      <c r="Q6" s="85" t="s">
        <v>63</v>
      </c>
      <c r="R6" s="81" t="s">
        <v>101</v>
      </c>
      <c r="S6" s="82" t="s">
        <v>61</v>
      </c>
      <c r="T6" s="82" t="s">
        <v>62</v>
      </c>
      <c r="U6" s="83" t="s">
        <v>63</v>
      </c>
      <c r="V6" s="84" t="s">
        <v>101</v>
      </c>
      <c r="W6" s="82" t="s">
        <v>61</v>
      </c>
      <c r="X6" s="82" t="s">
        <v>62</v>
      </c>
      <c r="Y6" s="85" t="s">
        <v>63</v>
      </c>
      <c r="Z6" s="81" t="s">
        <v>101</v>
      </c>
      <c r="AA6" s="82" t="s">
        <v>61</v>
      </c>
      <c r="AB6" s="82" t="s">
        <v>62</v>
      </c>
      <c r="AC6" s="83" t="s">
        <v>63</v>
      </c>
      <c r="AD6" s="84" t="s">
        <v>101</v>
      </c>
      <c r="AE6" s="82" t="s">
        <v>61</v>
      </c>
      <c r="AF6" s="82" t="s">
        <v>62</v>
      </c>
      <c r="AG6" s="83" t="s">
        <v>63</v>
      </c>
    </row>
    <row r="7" spans="1:33" ht="15" customHeight="1">
      <c r="A7" s="59" t="s">
        <v>25</v>
      </c>
      <c r="B7" s="53">
        <v>5373</v>
      </c>
      <c r="C7" s="54">
        <v>72</v>
      </c>
      <c r="D7" s="54">
        <v>5552</v>
      </c>
      <c r="E7" s="55">
        <v>1327</v>
      </c>
      <c r="F7" s="75">
        <v>1028</v>
      </c>
      <c r="G7" s="54">
        <v>0</v>
      </c>
      <c r="H7" s="54">
        <v>1030</v>
      </c>
      <c r="I7" s="76">
        <v>1</v>
      </c>
      <c r="J7" s="53">
        <v>8</v>
      </c>
      <c r="K7" s="54">
        <v>0</v>
      </c>
      <c r="L7" s="54">
        <v>4</v>
      </c>
      <c r="M7" s="55">
        <v>7</v>
      </c>
      <c r="N7" s="75">
        <v>2866</v>
      </c>
      <c r="O7" s="54">
        <v>30</v>
      </c>
      <c r="P7" s="54">
        <v>3029</v>
      </c>
      <c r="Q7" s="76">
        <v>983</v>
      </c>
      <c r="R7" s="53">
        <v>570</v>
      </c>
      <c r="S7" s="54">
        <v>13</v>
      </c>
      <c r="T7" s="54">
        <v>571</v>
      </c>
      <c r="U7" s="55">
        <v>214</v>
      </c>
      <c r="V7" s="75">
        <v>20</v>
      </c>
      <c r="W7" s="54">
        <v>3</v>
      </c>
      <c r="X7" s="54">
        <v>49</v>
      </c>
      <c r="Y7" s="76">
        <v>5</v>
      </c>
      <c r="Z7" s="53">
        <v>880</v>
      </c>
      <c r="AA7" s="54">
        <v>26</v>
      </c>
      <c r="AB7" s="54">
        <v>865</v>
      </c>
      <c r="AC7" s="55">
        <v>116</v>
      </c>
      <c r="AD7" s="75">
        <v>1</v>
      </c>
      <c r="AE7" s="54">
        <v>0</v>
      </c>
      <c r="AF7" s="54">
        <v>4</v>
      </c>
      <c r="AG7" s="55">
        <v>1</v>
      </c>
    </row>
    <row r="8" spans="1:33" ht="15" customHeight="1">
      <c r="A8" s="60" t="s">
        <v>26</v>
      </c>
      <c r="B8" s="47">
        <v>399</v>
      </c>
      <c r="C8" s="12">
        <v>2</v>
      </c>
      <c r="D8" s="12">
        <v>401</v>
      </c>
      <c r="E8" s="48">
        <v>86</v>
      </c>
      <c r="F8" s="19">
        <v>99</v>
      </c>
      <c r="G8" s="12">
        <v>0</v>
      </c>
      <c r="H8" s="12">
        <v>98</v>
      </c>
      <c r="I8" s="77">
        <v>1</v>
      </c>
      <c r="J8" s="47">
        <v>0</v>
      </c>
      <c r="K8" s="12">
        <v>0</v>
      </c>
      <c r="L8" s="12">
        <v>0</v>
      </c>
      <c r="M8" s="48">
        <v>0</v>
      </c>
      <c r="N8" s="19">
        <v>196</v>
      </c>
      <c r="O8" s="12">
        <v>2</v>
      </c>
      <c r="P8" s="12">
        <v>204</v>
      </c>
      <c r="Q8" s="77">
        <v>57</v>
      </c>
      <c r="R8" s="47">
        <v>76</v>
      </c>
      <c r="S8" s="12">
        <v>0</v>
      </c>
      <c r="T8" s="12">
        <v>66</v>
      </c>
      <c r="U8" s="48">
        <v>25</v>
      </c>
      <c r="V8" s="19">
        <v>0</v>
      </c>
      <c r="W8" s="12">
        <v>0</v>
      </c>
      <c r="X8" s="12">
        <v>0</v>
      </c>
      <c r="Y8" s="77">
        <v>0</v>
      </c>
      <c r="Z8" s="47">
        <v>28</v>
      </c>
      <c r="AA8" s="12">
        <v>0</v>
      </c>
      <c r="AB8" s="12">
        <v>32</v>
      </c>
      <c r="AC8" s="48">
        <v>3</v>
      </c>
      <c r="AD8" s="19">
        <v>0</v>
      </c>
      <c r="AE8" s="12">
        <v>0</v>
      </c>
      <c r="AF8" s="12">
        <v>1</v>
      </c>
      <c r="AG8" s="48">
        <v>0</v>
      </c>
    </row>
    <row r="9" spans="1:33" ht="15" customHeight="1">
      <c r="A9" s="60" t="s">
        <v>27</v>
      </c>
      <c r="B9" s="47">
        <v>544</v>
      </c>
      <c r="C9" s="12">
        <v>2</v>
      </c>
      <c r="D9" s="12">
        <v>582</v>
      </c>
      <c r="E9" s="48">
        <v>89</v>
      </c>
      <c r="F9" s="19">
        <v>105</v>
      </c>
      <c r="G9" s="12">
        <v>0</v>
      </c>
      <c r="H9" s="12">
        <v>105</v>
      </c>
      <c r="I9" s="77">
        <v>1</v>
      </c>
      <c r="J9" s="47">
        <v>1</v>
      </c>
      <c r="K9" s="12">
        <v>0</v>
      </c>
      <c r="L9" s="12">
        <v>1</v>
      </c>
      <c r="M9" s="48">
        <v>0</v>
      </c>
      <c r="N9" s="19">
        <v>264</v>
      </c>
      <c r="O9" s="12">
        <v>1</v>
      </c>
      <c r="P9" s="12">
        <v>298</v>
      </c>
      <c r="Q9" s="77">
        <v>55</v>
      </c>
      <c r="R9" s="47">
        <v>102</v>
      </c>
      <c r="S9" s="12">
        <v>1</v>
      </c>
      <c r="T9" s="12">
        <v>105</v>
      </c>
      <c r="U9" s="48">
        <v>26</v>
      </c>
      <c r="V9" s="19">
        <v>0</v>
      </c>
      <c r="W9" s="12">
        <v>0</v>
      </c>
      <c r="X9" s="12">
        <v>2</v>
      </c>
      <c r="Y9" s="77">
        <v>0</v>
      </c>
      <c r="Z9" s="47">
        <v>72</v>
      </c>
      <c r="AA9" s="12">
        <v>0</v>
      </c>
      <c r="AB9" s="12">
        <v>69</v>
      </c>
      <c r="AC9" s="48">
        <v>7</v>
      </c>
      <c r="AD9" s="19">
        <v>0</v>
      </c>
      <c r="AE9" s="12">
        <v>0</v>
      </c>
      <c r="AF9" s="12">
        <v>2</v>
      </c>
      <c r="AG9" s="48">
        <v>0</v>
      </c>
    </row>
    <row r="10" spans="1:33" ht="15" customHeight="1">
      <c r="A10" s="60" t="s">
        <v>28</v>
      </c>
      <c r="B10" s="47">
        <v>1175</v>
      </c>
      <c r="C10" s="12">
        <v>8</v>
      </c>
      <c r="D10" s="12">
        <v>1150</v>
      </c>
      <c r="E10" s="48">
        <v>330</v>
      </c>
      <c r="F10" s="19">
        <v>89</v>
      </c>
      <c r="G10" s="12">
        <v>0</v>
      </c>
      <c r="H10" s="12">
        <v>89</v>
      </c>
      <c r="I10" s="77">
        <v>0</v>
      </c>
      <c r="J10" s="47">
        <v>3</v>
      </c>
      <c r="K10" s="12">
        <v>0</v>
      </c>
      <c r="L10" s="12">
        <v>2</v>
      </c>
      <c r="M10" s="48">
        <v>3</v>
      </c>
      <c r="N10" s="19">
        <v>828</v>
      </c>
      <c r="O10" s="12">
        <v>7</v>
      </c>
      <c r="P10" s="12">
        <v>821</v>
      </c>
      <c r="Q10" s="77">
        <v>243</v>
      </c>
      <c r="R10" s="47">
        <v>112</v>
      </c>
      <c r="S10" s="12">
        <v>1</v>
      </c>
      <c r="T10" s="12">
        <v>112</v>
      </c>
      <c r="U10" s="48">
        <v>35</v>
      </c>
      <c r="V10" s="19">
        <v>1</v>
      </c>
      <c r="W10" s="12">
        <v>0</v>
      </c>
      <c r="X10" s="12">
        <v>10</v>
      </c>
      <c r="Y10" s="77">
        <v>0</v>
      </c>
      <c r="Z10" s="47">
        <v>142</v>
      </c>
      <c r="AA10" s="12">
        <v>0</v>
      </c>
      <c r="AB10" s="12">
        <v>116</v>
      </c>
      <c r="AC10" s="48">
        <v>49</v>
      </c>
      <c r="AD10" s="19">
        <v>0</v>
      </c>
      <c r="AE10" s="12">
        <v>0</v>
      </c>
      <c r="AF10" s="12">
        <v>0</v>
      </c>
      <c r="AG10" s="48">
        <v>0</v>
      </c>
    </row>
    <row r="11" spans="1:33" ht="15" customHeight="1">
      <c r="A11" s="60" t="s">
        <v>29</v>
      </c>
      <c r="B11" s="47">
        <v>1347</v>
      </c>
      <c r="C11" s="12">
        <v>8</v>
      </c>
      <c r="D11" s="12">
        <v>1401</v>
      </c>
      <c r="E11" s="48">
        <v>189</v>
      </c>
      <c r="F11" s="19">
        <v>401</v>
      </c>
      <c r="G11" s="12">
        <v>0</v>
      </c>
      <c r="H11" s="12">
        <v>401</v>
      </c>
      <c r="I11" s="77">
        <v>0</v>
      </c>
      <c r="J11" s="47">
        <v>2</v>
      </c>
      <c r="K11" s="12">
        <v>0</v>
      </c>
      <c r="L11" s="12">
        <v>2</v>
      </c>
      <c r="M11" s="48">
        <v>1</v>
      </c>
      <c r="N11" s="19">
        <v>502</v>
      </c>
      <c r="O11" s="12">
        <v>2</v>
      </c>
      <c r="P11" s="12">
        <v>541</v>
      </c>
      <c r="Q11" s="77">
        <v>126</v>
      </c>
      <c r="R11" s="47">
        <v>150</v>
      </c>
      <c r="S11" s="12">
        <v>1</v>
      </c>
      <c r="T11" s="12">
        <v>151</v>
      </c>
      <c r="U11" s="48">
        <v>43</v>
      </c>
      <c r="V11" s="19">
        <v>1</v>
      </c>
      <c r="W11" s="12">
        <v>0</v>
      </c>
      <c r="X11" s="12">
        <v>3</v>
      </c>
      <c r="Y11" s="77">
        <v>0</v>
      </c>
      <c r="Z11" s="47">
        <v>289</v>
      </c>
      <c r="AA11" s="12">
        <v>5</v>
      </c>
      <c r="AB11" s="12">
        <v>299</v>
      </c>
      <c r="AC11" s="48">
        <v>16</v>
      </c>
      <c r="AD11" s="19">
        <v>2</v>
      </c>
      <c r="AE11" s="12">
        <v>0</v>
      </c>
      <c r="AF11" s="12">
        <v>4</v>
      </c>
      <c r="AG11" s="48">
        <v>3</v>
      </c>
    </row>
    <row r="12" spans="1:33" ht="15" customHeight="1">
      <c r="A12" s="60" t="s">
        <v>30</v>
      </c>
      <c r="B12" s="47">
        <v>214</v>
      </c>
      <c r="C12" s="12">
        <v>1</v>
      </c>
      <c r="D12" s="12">
        <v>229</v>
      </c>
      <c r="E12" s="48">
        <v>44</v>
      </c>
      <c r="F12" s="19">
        <v>105</v>
      </c>
      <c r="G12" s="12">
        <v>0</v>
      </c>
      <c r="H12" s="12">
        <v>104</v>
      </c>
      <c r="I12" s="77">
        <v>1</v>
      </c>
      <c r="J12" s="47">
        <v>0</v>
      </c>
      <c r="K12" s="12">
        <v>0</v>
      </c>
      <c r="L12" s="12">
        <v>0</v>
      </c>
      <c r="M12" s="48">
        <v>0</v>
      </c>
      <c r="N12" s="19">
        <v>58</v>
      </c>
      <c r="O12" s="12">
        <v>1</v>
      </c>
      <c r="P12" s="12">
        <v>70</v>
      </c>
      <c r="Q12" s="77">
        <v>29</v>
      </c>
      <c r="R12" s="47">
        <v>25</v>
      </c>
      <c r="S12" s="12">
        <v>0</v>
      </c>
      <c r="T12" s="12">
        <v>26</v>
      </c>
      <c r="U12" s="48">
        <v>13</v>
      </c>
      <c r="V12" s="19">
        <v>1</v>
      </c>
      <c r="W12" s="12">
        <v>0</v>
      </c>
      <c r="X12" s="12">
        <v>4</v>
      </c>
      <c r="Y12" s="77">
        <v>0</v>
      </c>
      <c r="Z12" s="47">
        <v>25</v>
      </c>
      <c r="AA12" s="12">
        <v>0</v>
      </c>
      <c r="AB12" s="12">
        <v>25</v>
      </c>
      <c r="AC12" s="48">
        <v>1</v>
      </c>
      <c r="AD12" s="19">
        <v>0</v>
      </c>
      <c r="AE12" s="12">
        <v>0</v>
      </c>
      <c r="AF12" s="12">
        <v>0</v>
      </c>
      <c r="AG12" s="48">
        <v>0</v>
      </c>
    </row>
    <row r="13" spans="1:33" ht="15" customHeight="1">
      <c r="A13" s="60" t="s">
        <v>31</v>
      </c>
      <c r="B13" s="47">
        <v>1091</v>
      </c>
      <c r="C13" s="12">
        <v>18</v>
      </c>
      <c r="D13" s="12">
        <v>1106</v>
      </c>
      <c r="E13" s="48">
        <v>343</v>
      </c>
      <c r="F13" s="19">
        <v>91</v>
      </c>
      <c r="G13" s="12">
        <v>0</v>
      </c>
      <c r="H13" s="12">
        <v>92</v>
      </c>
      <c r="I13" s="77">
        <v>0</v>
      </c>
      <c r="J13" s="47">
        <v>0</v>
      </c>
      <c r="K13" s="12">
        <v>0</v>
      </c>
      <c r="L13" s="12">
        <v>0</v>
      </c>
      <c r="M13" s="48">
        <v>0</v>
      </c>
      <c r="N13" s="19">
        <v>723</v>
      </c>
      <c r="O13" s="12">
        <v>12</v>
      </c>
      <c r="P13" s="12">
        <v>734</v>
      </c>
      <c r="Q13" s="77">
        <v>233</v>
      </c>
      <c r="R13" s="47">
        <v>156</v>
      </c>
      <c r="S13" s="12">
        <v>0</v>
      </c>
      <c r="T13" s="12">
        <v>155</v>
      </c>
      <c r="U13" s="48">
        <v>82</v>
      </c>
      <c r="V13" s="19">
        <v>4</v>
      </c>
      <c r="W13" s="12">
        <v>4</v>
      </c>
      <c r="X13" s="12">
        <v>14</v>
      </c>
      <c r="Y13" s="77">
        <v>2</v>
      </c>
      <c r="Z13" s="47">
        <v>117</v>
      </c>
      <c r="AA13" s="12">
        <v>2</v>
      </c>
      <c r="AB13" s="12">
        <v>111</v>
      </c>
      <c r="AC13" s="48">
        <v>26</v>
      </c>
      <c r="AD13" s="19">
        <v>0</v>
      </c>
      <c r="AE13" s="12">
        <v>0</v>
      </c>
      <c r="AF13" s="12">
        <v>0</v>
      </c>
      <c r="AG13" s="48">
        <v>0</v>
      </c>
    </row>
    <row r="14" spans="1:33" ht="15" customHeight="1">
      <c r="A14" s="60" t="s">
        <v>32</v>
      </c>
      <c r="B14" s="47">
        <v>625</v>
      </c>
      <c r="C14" s="12">
        <v>0</v>
      </c>
      <c r="D14" s="12">
        <v>660</v>
      </c>
      <c r="E14" s="48">
        <v>370</v>
      </c>
      <c r="F14" s="19">
        <v>172</v>
      </c>
      <c r="G14" s="12">
        <v>0</v>
      </c>
      <c r="H14" s="12">
        <v>176</v>
      </c>
      <c r="I14" s="77">
        <v>0</v>
      </c>
      <c r="J14" s="47">
        <v>0</v>
      </c>
      <c r="K14" s="12">
        <v>0</v>
      </c>
      <c r="L14" s="12">
        <v>0</v>
      </c>
      <c r="M14" s="48">
        <v>0</v>
      </c>
      <c r="N14" s="19">
        <v>331</v>
      </c>
      <c r="O14" s="12">
        <v>0</v>
      </c>
      <c r="P14" s="12">
        <v>340</v>
      </c>
      <c r="Q14" s="77">
        <v>296</v>
      </c>
      <c r="R14" s="47">
        <v>65</v>
      </c>
      <c r="S14" s="12">
        <v>0</v>
      </c>
      <c r="T14" s="12">
        <v>80</v>
      </c>
      <c r="U14" s="48">
        <v>63</v>
      </c>
      <c r="V14" s="19">
        <v>0</v>
      </c>
      <c r="W14" s="12">
        <v>0</v>
      </c>
      <c r="X14" s="12">
        <v>1</v>
      </c>
      <c r="Y14" s="77">
        <v>3</v>
      </c>
      <c r="Z14" s="47">
        <v>57</v>
      </c>
      <c r="AA14" s="12">
        <v>0</v>
      </c>
      <c r="AB14" s="12">
        <v>63</v>
      </c>
      <c r="AC14" s="48">
        <v>8</v>
      </c>
      <c r="AD14" s="19">
        <v>0</v>
      </c>
      <c r="AE14" s="12">
        <v>0</v>
      </c>
      <c r="AF14" s="12">
        <v>0</v>
      </c>
      <c r="AG14" s="48">
        <v>0</v>
      </c>
    </row>
    <row r="15" spans="1:33" ht="15" customHeight="1">
      <c r="A15" s="60" t="s">
        <v>33</v>
      </c>
      <c r="B15" s="47">
        <v>2367</v>
      </c>
      <c r="C15" s="12">
        <v>39</v>
      </c>
      <c r="D15" s="12">
        <v>2254</v>
      </c>
      <c r="E15" s="48">
        <v>701</v>
      </c>
      <c r="F15" s="19">
        <v>719</v>
      </c>
      <c r="G15" s="12">
        <v>1</v>
      </c>
      <c r="H15" s="12">
        <v>720</v>
      </c>
      <c r="I15" s="77">
        <v>2</v>
      </c>
      <c r="J15" s="47">
        <v>6</v>
      </c>
      <c r="K15" s="12">
        <v>0</v>
      </c>
      <c r="L15" s="12">
        <v>7</v>
      </c>
      <c r="M15" s="48">
        <v>4</v>
      </c>
      <c r="N15" s="19">
        <v>1077</v>
      </c>
      <c r="O15" s="12">
        <v>34</v>
      </c>
      <c r="P15" s="12">
        <v>990</v>
      </c>
      <c r="Q15" s="77">
        <v>561</v>
      </c>
      <c r="R15" s="47">
        <v>342</v>
      </c>
      <c r="S15" s="12">
        <v>0</v>
      </c>
      <c r="T15" s="12">
        <v>313</v>
      </c>
      <c r="U15" s="48">
        <v>109</v>
      </c>
      <c r="V15" s="19">
        <v>1</v>
      </c>
      <c r="W15" s="12">
        <v>3</v>
      </c>
      <c r="X15" s="12">
        <v>8</v>
      </c>
      <c r="Y15" s="77">
        <v>0</v>
      </c>
      <c r="Z15" s="47">
        <v>222</v>
      </c>
      <c r="AA15" s="12">
        <v>1</v>
      </c>
      <c r="AB15" s="12">
        <v>215</v>
      </c>
      <c r="AC15" s="48">
        <v>25</v>
      </c>
      <c r="AD15" s="19">
        <v>0</v>
      </c>
      <c r="AE15" s="12">
        <v>0</v>
      </c>
      <c r="AF15" s="12">
        <v>1</v>
      </c>
      <c r="AG15" s="48">
        <v>0</v>
      </c>
    </row>
    <row r="16" spans="1:33" ht="15" customHeight="1">
      <c r="A16" s="60" t="s">
        <v>34</v>
      </c>
      <c r="B16" s="47">
        <v>2304</v>
      </c>
      <c r="C16" s="12">
        <v>9</v>
      </c>
      <c r="D16" s="12">
        <v>2306</v>
      </c>
      <c r="E16" s="48">
        <v>702</v>
      </c>
      <c r="F16" s="19">
        <v>457</v>
      </c>
      <c r="G16" s="12">
        <v>0</v>
      </c>
      <c r="H16" s="12">
        <v>457</v>
      </c>
      <c r="I16" s="77">
        <v>2</v>
      </c>
      <c r="J16" s="47">
        <v>8</v>
      </c>
      <c r="K16" s="12">
        <v>0</v>
      </c>
      <c r="L16" s="12">
        <v>10</v>
      </c>
      <c r="M16" s="48">
        <v>1</v>
      </c>
      <c r="N16" s="19">
        <v>1216</v>
      </c>
      <c r="O16" s="12">
        <v>5</v>
      </c>
      <c r="P16" s="12">
        <v>1225</v>
      </c>
      <c r="Q16" s="77">
        <v>480</v>
      </c>
      <c r="R16" s="47">
        <v>258</v>
      </c>
      <c r="S16" s="12">
        <v>3</v>
      </c>
      <c r="T16" s="12">
        <v>246</v>
      </c>
      <c r="U16" s="48">
        <v>141</v>
      </c>
      <c r="V16" s="19">
        <v>2</v>
      </c>
      <c r="W16" s="12">
        <v>1</v>
      </c>
      <c r="X16" s="12">
        <v>32</v>
      </c>
      <c r="Y16" s="77">
        <v>16</v>
      </c>
      <c r="Z16" s="47">
        <v>360</v>
      </c>
      <c r="AA16" s="12">
        <v>0</v>
      </c>
      <c r="AB16" s="12">
        <v>333</v>
      </c>
      <c r="AC16" s="48">
        <v>60</v>
      </c>
      <c r="AD16" s="19">
        <v>3</v>
      </c>
      <c r="AE16" s="12">
        <v>0</v>
      </c>
      <c r="AF16" s="12">
        <v>3</v>
      </c>
      <c r="AG16" s="48">
        <v>2</v>
      </c>
    </row>
    <row r="17" spans="1:33" ht="15" customHeight="1">
      <c r="A17" s="60" t="s">
        <v>35</v>
      </c>
      <c r="B17" s="47">
        <v>508</v>
      </c>
      <c r="C17" s="12">
        <v>5</v>
      </c>
      <c r="D17" s="12">
        <v>496</v>
      </c>
      <c r="E17" s="48">
        <v>169</v>
      </c>
      <c r="F17" s="19">
        <v>63</v>
      </c>
      <c r="G17" s="12">
        <v>0</v>
      </c>
      <c r="H17" s="12">
        <v>64</v>
      </c>
      <c r="I17" s="77">
        <v>0</v>
      </c>
      <c r="J17" s="47">
        <v>0</v>
      </c>
      <c r="K17" s="12">
        <v>0</v>
      </c>
      <c r="L17" s="12">
        <v>0</v>
      </c>
      <c r="M17" s="48">
        <v>0</v>
      </c>
      <c r="N17" s="19">
        <v>292</v>
      </c>
      <c r="O17" s="12">
        <v>5</v>
      </c>
      <c r="P17" s="12">
        <v>284</v>
      </c>
      <c r="Q17" s="77">
        <v>125</v>
      </c>
      <c r="R17" s="47">
        <v>70</v>
      </c>
      <c r="S17" s="12">
        <v>0</v>
      </c>
      <c r="T17" s="12">
        <v>65</v>
      </c>
      <c r="U17" s="48">
        <v>34</v>
      </c>
      <c r="V17" s="19">
        <v>1</v>
      </c>
      <c r="W17" s="12">
        <v>0</v>
      </c>
      <c r="X17" s="12">
        <v>3</v>
      </c>
      <c r="Y17" s="77">
        <v>0</v>
      </c>
      <c r="Z17" s="47">
        <v>82</v>
      </c>
      <c r="AA17" s="12">
        <v>0</v>
      </c>
      <c r="AB17" s="12">
        <v>80</v>
      </c>
      <c r="AC17" s="48">
        <v>10</v>
      </c>
      <c r="AD17" s="19">
        <v>0</v>
      </c>
      <c r="AE17" s="12">
        <v>0</v>
      </c>
      <c r="AF17" s="12">
        <v>0</v>
      </c>
      <c r="AG17" s="48">
        <v>0</v>
      </c>
    </row>
    <row r="18" spans="1:33" ht="15" customHeight="1">
      <c r="A18" s="60" t="s">
        <v>36</v>
      </c>
      <c r="B18" s="47">
        <v>1239</v>
      </c>
      <c r="C18" s="12">
        <v>7</v>
      </c>
      <c r="D18" s="12">
        <v>1295</v>
      </c>
      <c r="E18" s="48">
        <v>395</v>
      </c>
      <c r="F18" s="19">
        <v>86</v>
      </c>
      <c r="G18" s="12">
        <v>0</v>
      </c>
      <c r="H18" s="12">
        <v>85</v>
      </c>
      <c r="I18" s="77">
        <v>1</v>
      </c>
      <c r="J18" s="47">
        <v>2</v>
      </c>
      <c r="K18" s="12">
        <v>0</v>
      </c>
      <c r="L18" s="12">
        <v>1</v>
      </c>
      <c r="M18" s="48">
        <v>1</v>
      </c>
      <c r="N18" s="19">
        <v>851</v>
      </c>
      <c r="O18" s="12">
        <v>4</v>
      </c>
      <c r="P18" s="12">
        <v>903</v>
      </c>
      <c r="Q18" s="77">
        <v>312</v>
      </c>
      <c r="R18" s="47">
        <v>140</v>
      </c>
      <c r="S18" s="12">
        <v>1</v>
      </c>
      <c r="T18" s="12">
        <v>148</v>
      </c>
      <c r="U18" s="48">
        <v>55</v>
      </c>
      <c r="V18" s="19">
        <v>0</v>
      </c>
      <c r="W18" s="12">
        <v>1</v>
      </c>
      <c r="X18" s="12">
        <v>4</v>
      </c>
      <c r="Y18" s="77">
        <v>1</v>
      </c>
      <c r="Z18" s="47">
        <v>160</v>
      </c>
      <c r="AA18" s="12">
        <v>1</v>
      </c>
      <c r="AB18" s="12">
        <v>153</v>
      </c>
      <c r="AC18" s="48">
        <v>25</v>
      </c>
      <c r="AD18" s="19">
        <v>0</v>
      </c>
      <c r="AE18" s="12">
        <v>0</v>
      </c>
      <c r="AF18" s="12">
        <v>1</v>
      </c>
      <c r="AG18" s="48">
        <v>0</v>
      </c>
    </row>
    <row r="19" spans="1:33" ht="15" customHeight="1">
      <c r="A19" s="60" t="s">
        <v>37</v>
      </c>
      <c r="B19" s="47">
        <v>2516</v>
      </c>
      <c r="C19" s="12">
        <v>24</v>
      </c>
      <c r="D19" s="12">
        <v>2782</v>
      </c>
      <c r="E19" s="48">
        <v>752</v>
      </c>
      <c r="F19" s="19">
        <v>570</v>
      </c>
      <c r="G19" s="12">
        <v>0</v>
      </c>
      <c r="H19" s="12">
        <v>568</v>
      </c>
      <c r="I19" s="77">
        <v>4</v>
      </c>
      <c r="J19" s="47">
        <v>8</v>
      </c>
      <c r="K19" s="12">
        <v>0</v>
      </c>
      <c r="L19" s="12">
        <v>6</v>
      </c>
      <c r="M19" s="48">
        <v>5</v>
      </c>
      <c r="N19" s="19">
        <v>1305</v>
      </c>
      <c r="O19" s="12">
        <v>14</v>
      </c>
      <c r="P19" s="12">
        <v>1472</v>
      </c>
      <c r="Q19" s="77">
        <v>542</v>
      </c>
      <c r="R19" s="47">
        <v>331</v>
      </c>
      <c r="S19" s="12">
        <v>7</v>
      </c>
      <c r="T19" s="12">
        <v>410</v>
      </c>
      <c r="U19" s="48">
        <v>145</v>
      </c>
      <c r="V19" s="19">
        <v>7</v>
      </c>
      <c r="W19" s="12">
        <v>0</v>
      </c>
      <c r="X19" s="12">
        <v>32</v>
      </c>
      <c r="Y19" s="77">
        <v>0</v>
      </c>
      <c r="Z19" s="47">
        <v>294</v>
      </c>
      <c r="AA19" s="12">
        <v>3</v>
      </c>
      <c r="AB19" s="12">
        <v>294</v>
      </c>
      <c r="AC19" s="48">
        <v>55</v>
      </c>
      <c r="AD19" s="19">
        <v>1</v>
      </c>
      <c r="AE19" s="12">
        <v>0</v>
      </c>
      <c r="AF19" s="12">
        <v>0</v>
      </c>
      <c r="AG19" s="48">
        <v>1</v>
      </c>
    </row>
    <row r="20" spans="1:33" ht="15" customHeight="1">
      <c r="A20" s="60" t="s">
        <v>38</v>
      </c>
      <c r="B20" s="47">
        <v>757</v>
      </c>
      <c r="C20" s="12">
        <v>3</v>
      </c>
      <c r="D20" s="12">
        <v>803</v>
      </c>
      <c r="E20" s="48">
        <v>161</v>
      </c>
      <c r="F20" s="19">
        <v>234</v>
      </c>
      <c r="G20" s="12">
        <v>0</v>
      </c>
      <c r="H20" s="12">
        <v>233</v>
      </c>
      <c r="I20" s="77">
        <v>0</v>
      </c>
      <c r="J20" s="47">
        <v>0</v>
      </c>
      <c r="K20" s="12">
        <v>0</v>
      </c>
      <c r="L20" s="12">
        <v>0</v>
      </c>
      <c r="M20" s="48">
        <v>0</v>
      </c>
      <c r="N20" s="19">
        <v>325</v>
      </c>
      <c r="O20" s="12">
        <v>2</v>
      </c>
      <c r="P20" s="12">
        <v>352</v>
      </c>
      <c r="Q20" s="77">
        <v>112</v>
      </c>
      <c r="R20" s="47">
        <v>75</v>
      </c>
      <c r="S20" s="12">
        <v>0</v>
      </c>
      <c r="T20" s="12">
        <v>80</v>
      </c>
      <c r="U20" s="48">
        <v>29</v>
      </c>
      <c r="V20" s="19">
        <v>1</v>
      </c>
      <c r="W20" s="12">
        <v>1</v>
      </c>
      <c r="X20" s="12">
        <v>29</v>
      </c>
      <c r="Y20" s="77">
        <v>1</v>
      </c>
      <c r="Z20" s="47">
        <v>122</v>
      </c>
      <c r="AA20" s="12">
        <v>0</v>
      </c>
      <c r="AB20" s="12">
        <v>109</v>
      </c>
      <c r="AC20" s="48">
        <v>19</v>
      </c>
      <c r="AD20" s="19">
        <v>0</v>
      </c>
      <c r="AE20" s="12">
        <v>0</v>
      </c>
      <c r="AF20" s="12">
        <v>0</v>
      </c>
      <c r="AG20" s="48">
        <v>0</v>
      </c>
    </row>
    <row r="21" spans="1:33" ht="15" customHeight="1">
      <c r="A21" s="60" t="s">
        <v>39</v>
      </c>
      <c r="B21" s="47">
        <v>247</v>
      </c>
      <c r="C21" s="12">
        <v>2</v>
      </c>
      <c r="D21" s="12">
        <v>265</v>
      </c>
      <c r="E21" s="48">
        <v>59</v>
      </c>
      <c r="F21" s="19">
        <v>6</v>
      </c>
      <c r="G21" s="12">
        <v>0</v>
      </c>
      <c r="H21" s="12">
        <v>6</v>
      </c>
      <c r="I21" s="77">
        <v>0</v>
      </c>
      <c r="J21" s="47">
        <v>0</v>
      </c>
      <c r="K21" s="12">
        <v>0</v>
      </c>
      <c r="L21" s="12">
        <v>1</v>
      </c>
      <c r="M21" s="48">
        <v>0</v>
      </c>
      <c r="N21" s="19">
        <v>194</v>
      </c>
      <c r="O21" s="12">
        <v>2</v>
      </c>
      <c r="P21" s="12">
        <v>201</v>
      </c>
      <c r="Q21" s="77">
        <v>48</v>
      </c>
      <c r="R21" s="47">
        <v>34</v>
      </c>
      <c r="S21" s="12">
        <v>0</v>
      </c>
      <c r="T21" s="12">
        <v>41</v>
      </c>
      <c r="U21" s="48">
        <v>6</v>
      </c>
      <c r="V21" s="19">
        <v>0</v>
      </c>
      <c r="W21" s="12">
        <v>0</v>
      </c>
      <c r="X21" s="12">
        <v>3</v>
      </c>
      <c r="Y21" s="77">
        <v>0</v>
      </c>
      <c r="Z21" s="47">
        <v>13</v>
      </c>
      <c r="AA21" s="12">
        <v>0</v>
      </c>
      <c r="AB21" s="12">
        <v>13</v>
      </c>
      <c r="AC21" s="48">
        <v>5</v>
      </c>
      <c r="AD21" s="19">
        <v>0</v>
      </c>
      <c r="AE21" s="12">
        <v>0</v>
      </c>
      <c r="AF21" s="12">
        <v>0</v>
      </c>
      <c r="AG21" s="48">
        <v>0</v>
      </c>
    </row>
    <row r="22" spans="1:33" ht="15" customHeight="1">
      <c r="A22" s="60" t="s">
        <v>40</v>
      </c>
      <c r="B22" s="47">
        <v>2040</v>
      </c>
      <c r="C22" s="12">
        <v>17</v>
      </c>
      <c r="D22" s="12">
        <v>2117</v>
      </c>
      <c r="E22" s="48">
        <v>436</v>
      </c>
      <c r="F22" s="19">
        <v>378</v>
      </c>
      <c r="G22" s="12">
        <v>0</v>
      </c>
      <c r="H22" s="12">
        <v>385</v>
      </c>
      <c r="I22" s="77">
        <v>0</v>
      </c>
      <c r="J22" s="47">
        <v>3</v>
      </c>
      <c r="K22" s="12">
        <v>0</v>
      </c>
      <c r="L22" s="12">
        <v>2</v>
      </c>
      <c r="M22" s="48">
        <v>4</v>
      </c>
      <c r="N22" s="19">
        <v>1035</v>
      </c>
      <c r="O22" s="12">
        <v>16</v>
      </c>
      <c r="P22" s="12">
        <v>1093</v>
      </c>
      <c r="Q22" s="77">
        <v>259</v>
      </c>
      <c r="R22" s="47">
        <v>274</v>
      </c>
      <c r="S22" s="12">
        <v>1</v>
      </c>
      <c r="T22" s="12">
        <v>274</v>
      </c>
      <c r="U22" s="48">
        <v>127</v>
      </c>
      <c r="V22" s="19">
        <v>4</v>
      </c>
      <c r="W22" s="12">
        <v>0</v>
      </c>
      <c r="X22" s="12">
        <v>25</v>
      </c>
      <c r="Y22" s="77">
        <v>0</v>
      </c>
      <c r="Z22" s="47">
        <v>343</v>
      </c>
      <c r="AA22" s="12">
        <v>0</v>
      </c>
      <c r="AB22" s="12">
        <v>335</v>
      </c>
      <c r="AC22" s="48">
        <v>46</v>
      </c>
      <c r="AD22" s="19">
        <v>3</v>
      </c>
      <c r="AE22" s="12">
        <v>0</v>
      </c>
      <c r="AF22" s="12">
        <v>3</v>
      </c>
      <c r="AG22" s="48">
        <v>0</v>
      </c>
    </row>
    <row r="23" spans="1:33" ht="15" customHeight="1" thickBot="1">
      <c r="A23" s="61" t="s">
        <v>41</v>
      </c>
      <c r="B23" s="62">
        <v>124</v>
      </c>
      <c r="C23" s="15">
        <v>4</v>
      </c>
      <c r="D23" s="15">
        <v>116</v>
      </c>
      <c r="E23" s="63">
        <v>42</v>
      </c>
      <c r="F23" s="20">
        <v>32</v>
      </c>
      <c r="G23" s="15">
        <v>0</v>
      </c>
      <c r="H23" s="15">
        <v>32</v>
      </c>
      <c r="I23" s="78">
        <v>0</v>
      </c>
      <c r="J23" s="62">
        <v>0</v>
      </c>
      <c r="K23" s="15">
        <v>0</v>
      </c>
      <c r="L23" s="15">
        <v>0</v>
      </c>
      <c r="M23" s="63">
        <v>0</v>
      </c>
      <c r="N23" s="20">
        <v>60</v>
      </c>
      <c r="O23" s="15">
        <v>4</v>
      </c>
      <c r="P23" s="15">
        <v>57</v>
      </c>
      <c r="Q23" s="78">
        <v>32</v>
      </c>
      <c r="R23" s="62">
        <v>21</v>
      </c>
      <c r="S23" s="15">
        <v>0</v>
      </c>
      <c r="T23" s="15">
        <v>18</v>
      </c>
      <c r="U23" s="63">
        <v>8</v>
      </c>
      <c r="V23" s="20">
        <v>0</v>
      </c>
      <c r="W23" s="15">
        <v>0</v>
      </c>
      <c r="X23" s="15">
        <v>0</v>
      </c>
      <c r="Y23" s="78">
        <v>0</v>
      </c>
      <c r="Z23" s="62">
        <v>11</v>
      </c>
      <c r="AA23" s="15">
        <v>0</v>
      </c>
      <c r="AB23" s="15">
        <v>9</v>
      </c>
      <c r="AC23" s="63">
        <v>2</v>
      </c>
      <c r="AD23" s="20">
        <v>0</v>
      </c>
      <c r="AE23" s="15">
        <v>0</v>
      </c>
      <c r="AF23" s="15">
        <v>0</v>
      </c>
      <c r="AG23" s="63">
        <v>0</v>
      </c>
    </row>
    <row r="24" spans="1:33" ht="15" customHeight="1" thickBot="1">
      <c r="A24" s="57" t="s">
        <v>42</v>
      </c>
      <c r="B24" s="64">
        <v>22870</v>
      </c>
      <c r="C24" s="65">
        <v>221</v>
      </c>
      <c r="D24" s="65">
        <v>23515</v>
      </c>
      <c r="E24" s="66">
        <v>6195</v>
      </c>
      <c r="F24" s="79">
        <v>4635</v>
      </c>
      <c r="G24" s="65">
        <v>1</v>
      </c>
      <c r="H24" s="65">
        <v>4645</v>
      </c>
      <c r="I24" s="80">
        <v>13</v>
      </c>
      <c r="J24" s="64">
        <v>41</v>
      </c>
      <c r="K24" s="65">
        <v>0</v>
      </c>
      <c r="L24" s="65">
        <v>36</v>
      </c>
      <c r="M24" s="66">
        <v>26</v>
      </c>
      <c r="N24" s="79">
        <v>12123</v>
      </c>
      <c r="O24" s="65">
        <v>141</v>
      </c>
      <c r="P24" s="65">
        <v>12614</v>
      </c>
      <c r="Q24" s="80">
        <v>4493</v>
      </c>
      <c r="R24" s="64">
        <v>2801</v>
      </c>
      <c r="S24" s="65">
        <v>28</v>
      </c>
      <c r="T24" s="65">
        <v>2861</v>
      </c>
      <c r="U24" s="66">
        <v>1155</v>
      </c>
      <c r="V24" s="79">
        <v>43</v>
      </c>
      <c r="W24" s="65">
        <v>13</v>
      </c>
      <c r="X24" s="65">
        <v>219</v>
      </c>
      <c r="Y24" s="80">
        <v>28</v>
      </c>
      <c r="Z24" s="64">
        <v>3217</v>
      </c>
      <c r="AA24" s="65">
        <v>38</v>
      </c>
      <c r="AB24" s="65">
        <v>3121</v>
      </c>
      <c r="AC24" s="66">
        <v>473</v>
      </c>
      <c r="AD24" s="79">
        <v>10</v>
      </c>
      <c r="AE24" s="65">
        <v>0</v>
      </c>
      <c r="AF24" s="65">
        <v>19</v>
      </c>
      <c r="AG24" s="66">
        <v>7</v>
      </c>
    </row>
    <row r="25" spans="1:33" ht="1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</sheetData>
  <sheetProtection/>
  <mergeCells count="11">
    <mergeCell ref="R5:U5"/>
    <mergeCell ref="V5:Y5"/>
    <mergeCell ref="Z5:AC5"/>
    <mergeCell ref="AD5:AG5"/>
    <mergeCell ref="AF1:AG1"/>
    <mergeCell ref="B1:K1"/>
    <mergeCell ref="L1:Z1"/>
    <mergeCell ref="B5:E5"/>
    <mergeCell ref="F5:I5"/>
    <mergeCell ref="J5:M5"/>
    <mergeCell ref="N5:Q5"/>
  </mergeCells>
  <hyperlinks>
    <hyperlink ref="M3" location="Inicio!A1" display="Volver a Inicio"/>
  </hyperlinks>
  <printOptions/>
  <pageMargins left="1.34" right="0.38" top="1.09" bottom="0.1968503937007874" header="0" footer="0"/>
  <pageSetup horizontalDpi="600" verticalDpi="600" orientation="landscape" paperSize="9" scale="63" r:id="rId1"/>
  <headerFooter alignWithMargins="0">
    <oddFooter>&amp;R&amp;P/&amp;N</oddFooter>
  </headerFooter>
  <colBreaks count="2" manualBreakCount="2">
    <brk id="11" max="65535" man="1"/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996"/>
  <sheetViews>
    <sheetView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14.28125" style="1" customWidth="1"/>
    <col min="3" max="3" width="10.57421875" style="1" customWidth="1"/>
    <col min="4" max="4" width="16.140625" style="1" customWidth="1"/>
    <col min="5" max="5" width="23.421875" style="1" customWidth="1"/>
    <col min="6" max="6" width="21.421875" style="1" customWidth="1"/>
    <col min="7" max="7" width="17.00390625" style="1" customWidth="1"/>
    <col min="8" max="9" width="15.140625" style="1" customWidth="1"/>
    <col min="10" max="13" width="16.421875" style="1" customWidth="1"/>
    <col min="14" max="14" width="13.28125" style="1" bestFit="1" customWidth="1"/>
    <col min="15" max="15" width="11.421875" style="1" bestFit="1" customWidth="1"/>
    <col min="16" max="16" width="13.140625" style="1" bestFit="1" customWidth="1"/>
    <col min="17" max="17" width="12.8515625" style="1" bestFit="1" customWidth="1"/>
    <col min="18" max="18" width="12.00390625" style="1" bestFit="1" customWidth="1"/>
    <col min="19" max="19" width="14.8515625" style="1" bestFit="1" customWidth="1"/>
    <col min="20" max="16384" width="11.421875" style="1" customWidth="1"/>
  </cols>
  <sheetData>
    <row r="1" spans="2:19" ht="15" customHeight="1">
      <c r="B1" s="220" t="s">
        <v>131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ht="15" customHeight="1" thickBot="1">
      <c r="B2" s="4"/>
    </row>
    <row r="3" spans="1:7" ht="15" customHeight="1" thickBot="1">
      <c r="A3" s="203" t="s">
        <v>135</v>
      </c>
      <c r="B3" s="4"/>
      <c r="G3" s="202" t="s">
        <v>137</v>
      </c>
    </row>
    <row r="4" spans="2:7" ht="15" customHeight="1" thickBot="1">
      <c r="B4" s="14"/>
      <c r="C4" s="14"/>
      <c r="D4" s="14"/>
      <c r="E4" s="14"/>
      <c r="F4" s="14"/>
      <c r="G4" s="4"/>
    </row>
    <row r="5" spans="1:7" ht="39.75" customHeight="1" thickBot="1">
      <c r="A5" s="56"/>
      <c r="B5" s="88" t="s">
        <v>68</v>
      </c>
      <c r="C5" s="89" t="s">
        <v>1</v>
      </c>
      <c r="D5" s="89" t="s">
        <v>69</v>
      </c>
      <c r="E5" s="89" t="s">
        <v>70</v>
      </c>
      <c r="F5" s="89" t="s">
        <v>71</v>
      </c>
      <c r="G5" s="90" t="s">
        <v>63</v>
      </c>
    </row>
    <row r="6" spans="1:7" ht="15" customHeight="1">
      <c r="A6" s="45" t="s">
        <v>25</v>
      </c>
      <c r="B6" s="53">
        <v>290</v>
      </c>
      <c r="C6" s="54">
        <v>103</v>
      </c>
      <c r="D6" s="54">
        <v>2</v>
      </c>
      <c r="E6" s="54">
        <v>14</v>
      </c>
      <c r="F6" s="54">
        <v>248</v>
      </c>
      <c r="G6" s="55">
        <v>145</v>
      </c>
    </row>
    <row r="7" spans="1:7" ht="15" customHeight="1">
      <c r="A7" s="46" t="s">
        <v>26</v>
      </c>
      <c r="B7" s="47">
        <v>6</v>
      </c>
      <c r="C7" s="12">
        <v>2</v>
      </c>
      <c r="D7" s="12">
        <v>0</v>
      </c>
      <c r="E7" s="12">
        <v>0</v>
      </c>
      <c r="F7" s="12">
        <v>7</v>
      </c>
      <c r="G7" s="48">
        <v>1</v>
      </c>
    </row>
    <row r="8" spans="1:7" ht="15" customHeight="1">
      <c r="A8" s="46" t="s">
        <v>27</v>
      </c>
      <c r="B8" s="47">
        <v>16</v>
      </c>
      <c r="C8" s="12">
        <v>7</v>
      </c>
      <c r="D8" s="12">
        <v>0</v>
      </c>
      <c r="E8" s="12">
        <v>1</v>
      </c>
      <c r="F8" s="12">
        <v>18</v>
      </c>
      <c r="G8" s="48">
        <v>12</v>
      </c>
    </row>
    <row r="9" spans="1:7" ht="15" customHeight="1">
      <c r="A9" s="46" t="s">
        <v>28</v>
      </c>
      <c r="B9" s="47">
        <v>16</v>
      </c>
      <c r="C9" s="12">
        <v>6</v>
      </c>
      <c r="D9" s="12">
        <v>0</v>
      </c>
      <c r="E9" s="12">
        <v>2</v>
      </c>
      <c r="F9" s="12">
        <v>16</v>
      </c>
      <c r="G9" s="48">
        <v>7</v>
      </c>
    </row>
    <row r="10" spans="1:7" ht="15" customHeight="1">
      <c r="A10" s="46" t="s">
        <v>29</v>
      </c>
      <c r="B10" s="47">
        <v>81</v>
      </c>
      <c r="C10" s="12">
        <v>45</v>
      </c>
      <c r="D10" s="12">
        <v>0</v>
      </c>
      <c r="E10" s="12">
        <v>15</v>
      </c>
      <c r="F10" s="12">
        <v>65</v>
      </c>
      <c r="G10" s="48">
        <v>61</v>
      </c>
    </row>
    <row r="11" spans="1:7" ht="15" customHeight="1">
      <c r="A11" s="46" t="s">
        <v>30</v>
      </c>
      <c r="B11" s="47">
        <v>1</v>
      </c>
      <c r="C11" s="12">
        <v>1</v>
      </c>
      <c r="D11" s="12">
        <v>0</v>
      </c>
      <c r="E11" s="12">
        <v>0</v>
      </c>
      <c r="F11" s="12">
        <v>2</v>
      </c>
      <c r="G11" s="48">
        <v>3</v>
      </c>
    </row>
    <row r="12" spans="1:7" ht="15" customHeight="1">
      <c r="A12" s="46" t="s">
        <v>31</v>
      </c>
      <c r="B12" s="47">
        <v>25</v>
      </c>
      <c r="C12" s="12">
        <v>11</v>
      </c>
      <c r="D12" s="12">
        <v>1</v>
      </c>
      <c r="E12" s="12">
        <v>4</v>
      </c>
      <c r="F12" s="12">
        <v>16</v>
      </c>
      <c r="G12" s="48">
        <v>21</v>
      </c>
    </row>
    <row r="13" spans="1:7" ht="15" customHeight="1">
      <c r="A13" s="46" t="s">
        <v>32</v>
      </c>
      <c r="B13" s="47">
        <v>21</v>
      </c>
      <c r="C13" s="12">
        <v>13</v>
      </c>
      <c r="D13" s="12">
        <v>0</v>
      </c>
      <c r="E13" s="12">
        <v>0</v>
      </c>
      <c r="F13" s="12">
        <v>14</v>
      </c>
      <c r="G13" s="48">
        <v>10</v>
      </c>
    </row>
    <row r="14" spans="1:7" ht="15" customHeight="1">
      <c r="A14" s="46" t="s">
        <v>33</v>
      </c>
      <c r="B14" s="47">
        <v>73</v>
      </c>
      <c r="C14" s="12">
        <v>55</v>
      </c>
      <c r="D14" s="12">
        <v>0</v>
      </c>
      <c r="E14" s="12">
        <v>12</v>
      </c>
      <c r="F14" s="12">
        <v>58</v>
      </c>
      <c r="G14" s="48">
        <v>42</v>
      </c>
    </row>
    <row r="15" spans="1:7" ht="15" customHeight="1">
      <c r="A15" s="46" t="s">
        <v>34</v>
      </c>
      <c r="B15" s="47">
        <v>167</v>
      </c>
      <c r="C15" s="12">
        <v>26</v>
      </c>
      <c r="D15" s="12">
        <v>0</v>
      </c>
      <c r="E15" s="12">
        <v>9</v>
      </c>
      <c r="F15" s="12">
        <v>166</v>
      </c>
      <c r="G15" s="48">
        <v>77</v>
      </c>
    </row>
    <row r="16" spans="1:7" ht="15" customHeight="1">
      <c r="A16" s="46" t="s">
        <v>35</v>
      </c>
      <c r="B16" s="47">
        <v>23</v>
      </c>
      <c r="C16" s="12">
        <v>4</v>
      </c>
      <c r="D16" s="12">
        <v>0</v>
      </c>
      <c r="E16" s="12">
        <v>5</v>
      </c>
      <c r="F16" s="12">
        <v>19</v>
      </c>
      <c r="G16" s="48">
        <v>6</v>
      </c>
    </row>
    <row r="17" spans="1:7" ht="15" customHeight="1">
      <c r="A17" s="46" t="s">
        <v>36</v>
      </c>
      <c r="B17" s="47">
        <v>38</v>
      </c>
      <c r="C17" s="12">
        <v>30</v>
      </c>
      <c r="D17" s="12">
        <v>0</v>
      </c>
      <c r="E17" s="12">
        <v>3</v>
      </c>
      <c r="F17" s="12">
        <v>33</v>
      </c>
      <c r="G17" s="48">
        <v>16</v>
      </c>
    </row>
    <row r="18" spans="1:7" ht="15" customHeight="1">
      <c r="A18" s="46" t="s">
        <v>37</v>
      </c>
      <c r="B18" s="47">
        <v>59</v>
      </c>
      <c r="C18" s="12">
        <v>27</v>
      </c>
      <c r="D18" s="12">
        <v>0</v>
      </c>
      <c r="E18" s="12">
        <v>0</v>
      </c>
      <c r="F18" s="12">
        <v>57</v>
      </c>
      <c r="G18" s="48">
        <v>36</v>
      </c>
    </row>
    <row r="19" spans="1:7" ht="15" customHeight="1">
      <c r="A19" s="46" t="s">
        <v>38</v>
      </c>
      <c r="B19" s="47">
        <v>32</v>
      </c>
      <c r="C19" s="12">
        <v>13</v>
      </c>
      <c r="D19" s="12">
        <v>0</v>
      </c>
      <c r="E19" s="12">
        <v>0</v>
      </c>
      <c r="F19" s="12">
        <v>27</v>
      </c>
      <c r="G19" s="48">
        <v>17</v>
      </c>
    </row>
    <row r="20" spans="1:7" ht="15" customHeight="1">
      <c r="A20" s="46" t="s">
        <v>39</v>
      </c>
      <c r="B20" s="47">
        <v>1</v>
      </c>
      <c r="C20" s="12">
        <v>0</v>
      </c>
      <c r="D20" s="12">
        <v>0</v>
      </c>
      <c r="E20" s="12">
        <v>0</v>
      </c>
      <c r="F20" s="12">
        <v>1</v>
      </c>
      <c r="G20" s="48">
        <v>17</v>
      </c>
    </row>
    <row r="21" spans="1:7" ht="15" customHeight="1">
      <c r="A21" s="46" t="s">
        <v>40</v>
      </c>
      <c r="B21" s="47">
        <v>81</v>
      </c>
      <c r="C21" s="12">
        <v>38</v>
      </c>
      <c r="D21" s="12">
        <v>0</v>
      </c>
      <c r="E21" s="12">
        <v>12</v>
      </c>
      <c r="F21" s="12">
        <v>65</v>
      </c>
      <c r="G21" s="48">
        <v>63</v>
      </c>
    </row>
    <row r="22" spans="1:7" ht="15" customHeight="1" thickBot="1">
      <c r="A22" s="41" t="s">
        <v>41</v>
      </c>
      <c r="B22" s="49">
        <v>1</v>
      </c>
      <c r="C22" s="40">
        <v>1</v>
      </c>
      <c r="D22" s="40">
        <v>0</v>
      </c>
      <c r="E22" s="40">
        <v>0</v>
      </c>
      <c r="F22" s="40">
        <v>1</v>
      </c>
      <c r="G22" s="50">
        <v>0</v>
      </c>
    </row>
    <row r="23" spans="1:7" ht="15" customHeight="1" thickBot="1">
      <c r="A23" s="57" t="s">
        <v>42</v>
      </c>
      <c r="B23" s="44">
        <v>931</v>
      </c>
      <c r="C23" s="51">
        <v>382</v>
      </c>
      <c r="D23" s="51">
        <v>3</v>
      </c>
      <c r="E23" s="51">
        <v>77</v>
      </c>
      <c r="F23" s="51">
        <v>813</v>
      </c>
      <c r="G23" s="52">
        <v>534</v>
      </c>
    </row>
    <row r="24" spans="1:2" ht="15" customHeight="1">
      <c r="A24" s="4"/>
      <c r="B24" s="4"/>
    </row>
    <row r="25" spans="1:2" ht="15" customHeight="1">
      <c r="A25" s="4"/>
      <c r="B25" s="4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  <row r="1992" spans="1:2" ht="15" customHeight="1">
      <c r="A1992" s="4"/>
      <c r="B1992" s="4"/>
    </row>
    <row r="1993" spans="1:2" ht="15" customHeight="1">
      <c r="A1993" s="4"/>
      <c r="B1993" s="4"/>
    </row>
    <row r="1994" spans="1:2" ht="15" customHeight="1">
      <c r="A1994" s="4"/>
      <c r="B1994" s="4"/>
    </row>
    <row r="1995" spans="1:2" ht="15" customHeight="1">
      <c r="A1995" s="4"/>
      <c r="B1995" s="4"/>
    </row>
    <row r="1996" spans="1:2" ht="15" customHeight="1">
      <c r="A1996" s="4"/>
      <c r="B1996" s="4"/>
    </row>
  </sheetData>
  <sheetProtection/>
  <mergeCells count="1">
    <mergeCell ref="B1:S1"/>
  </mergeCells>
  <hyperlinks>
    <hyperlink ref="G3" location="Inicio!A1" display="Volver a Inicio"/>
  </hyperlinks>
  <printOptions/>
  <pageMargins left="0.7874015748031497" right="0.38" top="1.08" bottom="0.1968503937007874" header="0" footer="0"/>
  <pageSetup horizontalDpi="600" verticalDpi="600" orientation="landscape" paperSize="9" scale="70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4" customWidth="1"/>
    <col min="2" max="2" width="14.140625" style="1" bestFit="1" customWidth="1"/>
    <col min="3" max="3" width="11.8515625" style="1" bestFit="1" customWidth="1"/>
    <col min="4" max="4" width="14.140625" style="1" bestFit="1" customWidth="1"/>
    <col min="5" max="5" width="11.28125" style="1" bestFit="1" customWidth="1"/>
    <col min="6" max="6" width="8.421875" style="1" bestFit="1" customWidth="1"/>
    <col min="7" max="7" width="14.140625" style="1" bestFit="1" customWidth="1"/>
    <col min="8" max="8" width="11.8515625" style="1" bestFit="1" customWidth="1"/>
    <col min="9" max="9" width="14.140625" style="1" bestFit="1" customWidth="1"/>
    <col min="10" max="10" width="11.28125" style="1" bestFit="1" customWidth="1"/>
    <col min="11" max="11" width="6.00390625" style="1" bestFit="1" customWidth="1"/>
    <col min="12" max="12" width="14.140625" style="1" bestFit="1" customWidth="1"/>
    <col min="13" max="13" width="16.421875" style="1" customWidth="1"/>
    <col min="14" max="14" width="14.140625" style="1" bestFit="1" customWidth="1"/>
    <col min="15" max="15" width="11.28125" style="1" bestFit="1" customWidth="1"/>
    <col min="16" max="16" width="8.421875" style="1" bestFit="1" customWidth="1"/>
    <col min="17" max="17" width="14.140625" style="1" bestFit="1" customWidth="1"/>
    <col min="18" max="16384" width="11.421875" style="1" customWidth="1"/>
  </cols>
  <sheetData>
    <row r="1" spans="2:16" ht="24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24.75" customHeight="1" thickBot="1">
      <c r="B2" s="226" t="s">
        <v>129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7" ht="24.75" customHeight="1" thickBot="1">
      <c r="A3" s="203" t="s">
        <v>135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02" t="s">
        <v>137</v>
      </c>
    </row>
    <row r="4" spans="1:16" s="4" customFormat="1" ht="24.75" customHeight="1" thickBot="1">
      <c r="A4" s="6"/>
      <c r="B4" s="221" t="s">
        <v>22</v>
      </c>
      <c r="C4" s="222"/>
      <c r="D4" s="222"/>
      <c r="E4" s="222"/>
      <c r="F4" s="223"/>
      <c r="G4" s="224" t="s">
        <v>23</v>
      </c>
      <c r="H4" s="222"/>
      <c r="I4" s="222"/>
      <c r="J4" s="222"/>
      <c r="K4" s="225"/>
      <c r="L4" s="221" t="s">
        <v>3</v>
      </c>
      <c r="M4" s="222"/>
      <c r="N4" s="222"/>
      <c r="O4" s="222"/>
      <c r="P4" s="223"/>
    </row>
    <row r="5" spans="1:16" s="4" customFormat="1" ht="34.5" thickBot="1">
      <c r="A5" s="6"/>
      <c r="B5" s="94" t="s">
        <v>49</v>
      </c>
      <c r="C5" s="95" t="s">
        <v>5</v>
      </c>
      <c r="D5" s="95" t="s">
        <v>6</v>
      </c>
      <c r="E5" s="95" t="s">
        <v>7</v>
      </c>
      <c r="F5" s="96" t="s">
        <v>64</v>
      </c>
      <c r="G5" s="97" t="s">
        <v>8</v>
      </c>
      <c r="H5" s="95" t="s">
        <v>9</v>
      </c>
      <c r="I5" s="95" t="s">
        <v>6</v>
      </c>
      <c r="J5" s="95" t="s">
        <v>7</v>
      </c>
      <c r="K5" s="98" t="s">
        <v>64</v>
      </c>
      <c r="L5" s="94" t="s">
        <v>10</v>
      </c>
      <c r="M5" s="95" t="s">
        <v>4</v>
      </c>
      <c r="N5" s="95" t="s">
        <v>6</v>
      </c>
      <c r="O5" s="95" t="s">
        <v>7</v>
      </c>
      <c r="P5" s="96" t="s">
        <v>64</v>
      </c>
    </row>
    <row r="6" spans="1:16" ht="12.75">
      <c r="A6" s="71" t="s">
        <v>25</v>
      </c>
      <c r="B6" s="53">
        <v>6</v>
      </c>
      <c r="C6" s="54">
        <v>5</v>
      </c>
      <c r="D6" s="54">
        <v>168</v>
      </c>
      <c r="E6" s="54">
        <v>241</v>
      </c>
      <c r="F6" s="55">
        <v>420</v>
      </c>
      <c r="G6" s="75">
        <v>0</v>
      </c>
      <c r="H6" s="54">
        <v>0</v>
      </c>
      <c r="I6" s="54">
        <v>0</v>
      </c>
      <c r="J6" s="54">
        <v>1</v>
      </c>
      <c r="K6" s="76">
        <v>1</v>
      </c>
      <c r="L6" s="53">
        <v>6</v>
      </c>
      <c r="M6" s="54">
        <v>5</v>
      </c>
      <c r="N6" s="54">
        <v>168</v>
      </c>
      <c r="O6" s="54">
        <v>242</v>
      </c>
      <c r="P6" s="55">
        <v>421</v>
      </c>
    </row>
    <row r="7" spans="1:16" ht="12.75">
      <c r="A7" s="72" t="s">
        <v>26</v>
      </c>
      <c r="B7" s="47">
        <v>0</v>
      </c>
      <c r="C7" s="12">
        <v>1</v>
      </c>
      <c r="D7" s="12">
        <v>12</v>
      </c>
      <c r="E7" s="12">
        <v>42</v>
      </c>
      <c r="F7" s="48">
        <v>55</v>
      </c>
      <c r="G7" s="19">
        <v>0</v>
      </c>
      <c r="H7" s="12">
        <v>0</v>
      </c>
      <c r="I7" s="12">
        <v>0</v>
      </c>
      <c r="J7" s="12">
        <v>0</v>
      </c>
      <c r="K7" s="77">
        <v>0</v>
      </c>
      <c r="L7" s="47">
        <v>0</v>
      </c>
      <c r="M7" s="12">
        <v>1</v>
      </c>
      <c r="N7" s="12">
        <v>12</v>
      </c>
      <c r="O7" s="12">
        <v>42</v>
      </c>
      <c r="P7" s="48">
        <v>55</v>
      </c>
    </row>
    <row r="8" spans="1:16" ht="12.75">
      <c r="A8" s="72" t="s">
        <v>27</v>
      </c>
      <c r="B8" s="47">
        <v>1</v>
      </c>
      <c r="C8" s="12">
        <v>0</v>
      </c>
      <c r="D8" s="12">
        <v>7</v>
      </c>
      <c r="E8" s="12">
        <v>90</v>
      </c>
      <c r="F8" s="48">
        <v>98</v>
      </c>
      <c r="G8" s="19">
        <v>0</v>
      </c>
      <c r="H8" s="12">
        <v>0</v>
      </c>
      <c r="I8" s="12">
        <v>0</v>
      </c>
      <c r="J8" s="12">
        <v>0</v>
      </c>
      <c r="K8" s="77">
        <v>0</v>
      </c>
      <c r="L8" s="47">
        <v>1</v>
      </c>
      <c r="M8" s="12">
        <v>0</v>
      </c>
      <c r="N8" s="12">
        <v>7</v>
      </c>
      <c r="O8" s="12">
        <v>90</v>
      </c>
      <c r="P8" s="48">
        <v>98</v>
      </c>
    </row>
    <row r="9" spans="1:16" ht="12.75">
      <c r="A9" s="72" t="s">
        <v>28</v>
      </c>
      <c r="B9" s="47">
        <v>0</v>
      </c>
      <c r="C9" s="12">
        <v>4</v>
      </c>
      <c r="D9" s="12">
        <v>3</v>
      </c>
      <c r="E9" s="12">
        <v>89</v>
      </c>
      <c r="F9" s="48">
        <v>96</v>
      </c>
      <c r="G9" s="19">
        <v>0</v>
      </c>
      <c r="H9" s="12">
        <v>0</v>
      </c>
      <c r="I9" s="12">
        <v>0</v>
      </c>
      <c r="J9" s="12">
        <v>1</v>
      </c>
      <c r="K9" s="77">
        <v>1</v>
      </c>
      <c r="L9" s="47">
        <v>0</v>
      </c>
      <c r="M9" s="12">
        <v>4</v>
      </c>
      <c r="N9" s="12">
        <v>3</v>
      </c>
      <c r="O9" s="12">
        <v>90</v>
      </c>
      <c r="P9" s="48">
        <v>97</v>
      </c>
    </row>
    <row r="10" spans="1:16" ht="12.75">
      <c r="A10" s="72" t="s">
        <v>29</v>
      </c>
      <c r="B10" s="47">
        <v>3</v>
      </c>
      <c r="C10" s="12">
        <v>0</v>
      </c>
      <c r="D10" s="12">
        <v>24</v>
      </c>
      <c r="E10" s="12">
        <v>33</v>
      </c>
      <c r="F10" s="48">
        <v>60</v>
      </c>
      <c r="G10" s="19">
        <v>0</v>
      </c>
      <c r="H10" s="12">
        <v>1</v>
      </c>
      <c r="I10" s="12">
        <v>0</v>
      </c>
      <c r="J10" s="12">
        <v>1</v>
      </c>
      <c r="K10" s="77">
        <v>2</v>
      </c>
      <c r="L10" s="47">
        <v>3</v>
      </c>
      <c r="M10" s="12">
        <v>1</v>
      </c>
      <c r="N10" s="12">
        <v>24</v>
      </c>
      <c r="O10" s="12">
        <v>34</v>
      </c>
      <c r="P10" s="48">
        <v>62</v>
      </c>
    </row>
    <row r="11" spans="1:16" ht="12.75">
      <c r="A11" s="72" t="s">
        <v>30</v>
      </c>
      <c r="B11" s="47">
        <v>0</v>
      </c>
      <c r="C11" s="12">
        <v>0</v>
      </c>
      <c r="D11" s="12">
        <v>11</v>
      </c>
      <c r="E11" s="12">
        <v>9</v>
      </c>
      <c r="F11" s="48">
        <v>20</v>
      </c>
      <c r="G11" s="19">
        <v>0</v>
      </c>
      <c r="H11" s="12">
        <v>0</v>
      </c>
      <c r="I11" s="12">
        <v>0</v>
      </c>
      <c r="J11" s="12">
        <v>0</v>
      </c>
      <c r="K11" s="77">
        <v>0</v>
      </c>
      <c r="L11" s="47">
        <v>0</v>
      </c>
      <c r="M11" s="12">
        <v>0</v>
      </c>
      <c r="N11" s="12">
        <v>11</v>
      </c>
      <c r="O11" s="12">
        <v>9</v>
      </c>
      <c r="P11" s="48">
        <v>20</v>
      </c>
    </row>
    <row r="12" spans="1:16" ht="12.75">
      <c r="A12" s="72" t="s">
        <v>31</v>
      </c>
      <c r="B12" s="47">
        <v>1</v>
      </c>
      <c r="C12" s="12">
        <v>0</v>
      </c>
      <c r="D12" s="12">
        <v>6</v>
      </c>
      <c r="E12" s="12">
        <v>95</v>
      </c>
      <c r="F12" s="48">
        <v>102</v>
      </c>
      <c r="G12" s="19">
        <v>0</v>
      </c>
      <c r="H12" s="12">
        <v>0</v>
      </c>
      <c r="I12" s="12">
        <v>0</v>
      </c>
      <c r="J12" s="12">
        <v>2</v>
      </c>
      <c r="K12" s="77">
        <v>2</v>
      </c>
      <c r="L12" s="47">
        <v>1</v>
      </c>
      <c r="M12" s="12">
        <v>0</v>
      </c>
      <c r="N12" s="12">
        <v>6</v>
      </c>
      <c r="O12" s="12">
        <v>97</v>
      </c>
      <c r="P12" s="48">
        <v>104</v>
      </c>
    </row>
    <row r="13" spans="1:16" ht="12.75">
      <c r="A13" s="72" t="s">
        <v>32</v>
      </c>
      <c r="B13" s="47">
        <v>1</v>
      </c>
      <c r="C13" s="12">
        <v>0</v>
      </c>
      <c r="D13" s="12">
        <v>18</v>
      </c>
      <c r="E13" s="12">
        <v>35</v>
      </c>
      <c r="F13" s="48">
        <v>54</v>
      </c>
      <c r="G13" s="19">
        <v>0</v>
      </c>
      <c r="H13" s="12">
        <v>0</v>
      </c>
      <c r="I13" s="12">
        <v>0</v>
      </c>
      <c r="J13" s="12">
        <v>0</v>
      </c>
      <c r="K13" s="77">
        <v>0</v>
      </c>
      <c r="L13" s="47">
        <v>1</v>
      </c>
      <c r="M13" s="12">
        <v>0</v>
      </c>
      <c r="N13" s="12">
        <v>18</v>
      </c>
      <c r="O13" s="12">
        <v>35</v>
      </c>
      <c r="P13" s="48">
        <v>54</v>
      </c>
    </row>
    <row r="14" spans="1:16" ht="12.75">
      <c r="A14" s="72" t="s">
        <v>33</v>
      </c>
      <c r="B14" s="47">
        <v>1</v>
      </c>
      <c r="C14" s="12">
        <v>1</v>
      </c>
      <c r="D14" s="12">
        <v>104</v>
      </c>
      <c r="E14" s="12">
        <v>127</v>
      </c>
      <c r="F14" s="48">
        <v>233</v>
      </c>
      <c r="G14" s="19">
        <v>0</v>
      </c>
      <c r="H14" s="12">
        <v>0</v>
      </c>
      <c r="I14" s="12">
        <v>0</v>
      </c>
      <c r="J14" s="12">
        <v>1</v>
      </c>
      <c r="K14" s="77">
        <v>1</v>
      </c>
      <c r="L14" s="47">
        <v>1</v>
      </c>
      <c r="M14" s="12">
        <v>1</v>
      </c>
      <c r="N14" s="12">
        <v>104</v>
      </c>
      <c r="O14" s="12">
        <v>128</v>
      </c>
      <c r="P14" s="48">
        <v>234</v>
      </c>
    </row>
    <row r="15" spans="1:16" ht="12.75">
      <c r="A15" s="72" t="s">
        <v>34</v>
      </c>
      <c r="B15" s="47">
        <v>0</v>
      </c>
      <c r="C15" s="12">
        <v>5</v>
      </c>
      <c r="D15" s="12">
        <v>50</v>
      </c>
      <c r="E15" s="12">
        <v>133</v>
      </c>
      <c r="F15" s="48">
        <v>188</v>
      </c>
      <c r="G15" s="19">
        <v>0</v>
      </c>
      <c r="H15" s="12">
        <v>0</v>
      </c>
      <c r="I15" s="12">
        <v>0</v>
      </c>
      <c r="J15" s="12">
        <v>1</v>
      </c>
      <c r="K15" s="77">
        <v>1</v>
      </c>
      <c r="L15" s="47">
        <v>0</v>
      </c>
      <c r="M15" s="12">
        <v>5</v>
      </c>
      <c r="N15" s="12">
        <v>50</v>
      </c>
      <c r="O15" s="12">
        <v>134</v>
      </c>
      <c r="P15" s="48">
        <v>189</v>
      </c>
    </row>
    <row r="16" spans="1:16" ht="12.75">
      <c r="A16" s="72" t="s">
        <v>35</v>
      </c>
      <c r="B16" s="47">
        <v>0</v>
      </c>
      <c r="C16" s="12">
        <v>1</v>
      </c>
      <c r="D16" s="12">
        <v>2</v>
      </c>
      <c r="E16" s="12">
        <v>55</v>
      </c>
      <c r="F16" s="48">
        <v>58</v>
      </c>
      <c r="G16" s="19">
        <v>0</v>
      </c>
      <c r="H16" s="12">
        <v>0</v>
      </c>
      <c r="I16" s="12">
        <v>0</v>
      </c>
      <c r="J16" s="12">
        <v>0</v>
      </c>
      <c r="K16" s="77">
        <v>0</v>
      </c>
      <c r="L16" s="47">
        <v>0</v>
      </c>
      <c r="M16" s="12">
        <v>1</v>
      </c>
      <c r="N16" s="12">
        <v>2</v>
      </c>
      <c r="O16" s="12">
        <v>55</v>
      </c>
      <c r="P16" s="48">
        <v>58</v>
      </c>
    </row>
    <row r="17" spans="1:16" ht="12.75">
      <c r="A17" s="72" t="s">
        <v>36</v>
      </c>
      <c r="B17" s="47">
        <v>1</v>
      </c>
      <c r="C17" s="12">
        <v>1</v>
      </c>
      <c r="D17" s="12">
        <v>6</v>
      </c>
      <c r="E17" s="12">
        <v>107</v>
      </c>
      <c r="F17" s="48">
        <v>115</v>
      </c>
      <c r="G17" s="19">
        <v>0</v>
      </c>
      <c r="H17" s="12">
        <v>0</v>
      </c>
      <c r="I17" s="12">
        <v>0</v>
      </c>
      <c r="J17" s="12">
        <v>1</v>
      </c>
      <c r="K17" s="77">
        <v>1</v>
      </c>
      <c r="L17" s="47">
        <v>1</v>
      </c>
      <c r="M17" s="12">
        <v>1</v>
      </c>
      <c r="N17" s="12">
        <v>6</v>
      </c>
      <c r="O17" s="12">
        <v>108</v>
      </c>
      <c r="P17" s="48">
        <v>116</v>
      </c>
    </row>
    <row r="18" spans="1:16" ht="12.75">
      <c r="A18" s="72" t="s">
        <v>37</v>
      </c>
      <c r="B18" s="47">
        <v>2</v>
      </c>
      <c r="C18" s="12">
        <v>0</v>
      </c>
      <c r="D18" s="12">
        <v>56</v>
      </c>
      <c r="E18" s="12">
        <v>249</v>
      </c>
      <c r="F18" s="48">
        <v>307</v>
      </c>
      <c r="G18" s="19">
        <v>0</v>
      </c>
      <c r="H18" s="12">
        <v>0</v>
      </c>
      <c r="I18" s="12">
        <v>0</v>
      </c>
      <c r="J18" s="12">
        <v>4</v>
      </c>
      <c r="K18" s="77">
        <v>4</v>
      </c>
      <c r="L18" s="47">
        <v>2</v>
      </c>
      <c r="M18" s="12">
        <v>0</v>
      </c>
      <c r="N18" s="12">
        <v>56</v>
      </c>
      <c r="O18" s="12">
        <v>253</v>
      </c>
      <c r="P18" s="48">
        <v>311</v>
      </c>
    </row>
    <row r="19" spans="1:16" ht="12.75">
      <c r="A19" s="72" t="s">
        <v>38</v>
      </c>
      <c r="B19" s="47">
        <v>3</v>
      </c>
      <c r="C19" s="12">
        <v>0</v>
      </c>
      <c r="D19" s="12">
        <v>19</v>
      </c>
      <c r="E19" s="12">
        <v>35</v>
      </c>
      <c r="F19" s="48">
        <v>57</v>
      </c>
      <c r="G19" s="19">
        <v>0</v>
      </c>
      <c r="H19" s="12">
        <v>0</v>
      </c>
      <c r="I19" s="12">
        <v>0</v>
      </c>
      <c r="J19" s="12">
        <v>1</v>
      </c>
      <c r="K19" s="77">
        <v>1</v>
      </c>
      <c r="L19" s="47">
        <v>3</v>
      </c>
      <c r="M19" s="12">
        <v>0</v>
      </c>
      <c r="N19" s="12">
        <v>19</v>
      </c>
      <c r="O19" s="12">
        <v>36</v>
      </c>
      <c r="P19" s="48">
        <v>58</v>
      </c>
    </row>
    <row r="20" spans="1:16" ht="12.75">
      <c r="A20" s="72" t="s">
        <v>39</v>
      </c>
      <c r="B20" s="47">
        <v>0</v>
      </c>
      <c r="C20" s="12">
        <v>0</v>
      </c>
      <c r="D20" s="12">
        <v>1</v>
      </c>
      <c r="E20" s="12">
        <v>36</v>
      </c>
      <c r="F20" s="48">
        <v>37</v>
      </c>
      <c r="G20" s="19">
        <v>0</v>
      </c>
      <c r="H20" s="12">
        <v>0</v>
      </c>
      <c r="I20" s="12">
        <v>0</v>
      </c>
      <c r="J20" s="12">
        <v>0</v>
      </c>
      <c r="K20" s="77">
        <v>0</v>
      </c>
      <c r="L20" s="47">
        <v>0</v>
      </c>
      <c r="M20" s="12">
        <v>0</v>
      </c>
      <c r="N20" s="12">
        <v>1</v>
      </c>
      <c r="O20" s="12">
        <v>36</v>
      </c>
      <c r="P20" s="48">
        <v>37</v>
      </c>
    </row>
    <row r="21" spans="1:16" ht="12.75">
      <c r="A21" s="72" t="s">
        <v>40</v>
      </c>
      <c r="B21" s="47">
        <v>0</v>
      </c>
      <c r="C21" s="12">
        <v>0</v>
      </c>
      <c r="D21" s="12">
        <v>23</v>
      </c>
      <c r="E21" s="12">
        <v>185</v>
      </c>
      <c r="F21" s="48">
        <v>208</v>
      </c>
      <c r="G21" s="19">
        <v>0</v>
      </c>
      <c r="H21" s="12">
        <v>0</v>
      </c>
      <c r="I21" s="12">
        <v>0</v>
      </c>
      <c r="J21" s="12">
        <v>1</v>
      </c>
      <c r="K21" s="77">
        <v>1</v>
      </c>
      <c r="L21" s="47">
        <v>0</v>
      </c>
      <c r="M21" s="12">
        <v>0</v>
      </c>
      <c r="N21" s="12">
        <v>23</v>
      </c>
      <c r="O21" s="12">
        <v>186</v>
      </c>
      <c r="P21" s="48">
        <v>209</v>
      </c>
    </row>
    <row r="22" spans="1:16" ht="13.5" thickBot="1">
      <c r="A22" s="73" t="s">
        <v>41</v>
      </c>
      <c r="B22" s="62">
        <v>0</v>
      </c>
      <c r="C22" s="15">
        <v>0</v>
      </c>
      <c r="D22" s="15">
        <v>3</v>
      </c>
      <c r="E22" s="15">
        <v>9</v>
      </c>
      <c r="F22" s="63">
        <v>12</v>
      </c>
      <c r="G22" s="20">
        <v>0</v>
      </c>
      <c r="H22" s="15">
        <v>0</v>
      </c>
      <c r="I22" s="15">
        <v>0</v>
      </c>
      <c r="J22" s="15">
        <v>0</v>
      </c>
      <c r="K22" s="78">
        <v>0</v>
      </c>
      <c r="L22" s="62">
        <v>0</v>
      </c>
      <c r="M22" s="15">
        <v>0</v>
      </c>
      <c r="N22" s="15">
        <v>3</v>
      </c>
      <c r="O22" s="15">
        <v>9</v>
      </c>
      <c r="P22" s="63">
        <v>12</v>
      </c>
    </row>
    <row r="23" spans="1:16" ht="13.5" thickBot="1">
      <c r="A23" s="74" t="s">
        <v>42</v>
      </c>
      <c r="B23" s="64">
        <v>19</v>
      </c>
      <c r="C23" s="65">
        <v>18</v>
      </c>
      <c r="D23" s="65">
        <v>513</v>
      </c>
      <c r="E23" s="65">
        <v>1570</v>
      </c>
      <c r="F23" s="66">
        <v>2120</v>
      </c>
      <c r="G23" s="79">
        <v>0</v>
      </c>
      <c r="H23" s="65">
        <v>1</v>
      </c>
      <c r="I23" s="65">
        <v>0</v>
      </c>
      <c r="J23" s="65">
        <v>14</v>
      </c>
      <c r="K23" s="80">
        <v>15</v>
      </c>
      <c r="L23" s="64">
        <v>19</v>
      </c>
      <c r="M23" s="65">
        <v>19</v>
      </c>
      <c r="N23" s="65">
        <v>513</v>
      </c>
      <c r="O23" s="65">
        <v>1584</v>
      </c>
      <c r="P23" s="66">
        <v>2135</v>
      </c>
    </row>
  </sheetData>
  <sheetProtection/>
  <mergeCells count="4">
    <mergeCell ref="B4:F4"/>
    <mergeCell ref="G4:K4"/>
    <mergeCell ref="L4:P4"/>
    <mergeCell ref="B2:P2"/>
  </mergeCells>
  <hyperlinks>
    <hyperlink ref="Q3" location="Inicio!A1" display="Volver a Inicio"/>
  </hyperlinks>
  <printOptions/>
  <pageMargins left="0.25" right="0.21" top="1.1" bottom="0.1968503937007874" header="0" footer="0"/>
  <pageSetup fitToHeight="0" horizontalDpi="600" verticalDpi="600" orientation="landscape" paperSize="9" scale="78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N1"/>
    </sheetView>
  </sheetViews>
  <sheetFormatPr defaultColWidth="11.421875" defaultRowHeight="15" customHeight="1"/>
  <cols>
    <col min="1" max="1" width="26.00390625" style="1" customWidth="1"/>
    <col min="2" max="2" width="9.8515625" style="1" bestFit="1" customWidth="1"/>
    <col min="3" max="4" width="11.7109375" style="1" bestFit="1" customWidth="1"/>
    <col min="5" max="5" width="16.140625" style="1" customWidth="1"/>
    <col min="6" max="7" width="11.140625" style="1" bestFit="1" customWidth="1"/>
    <col min="8" max="8" width="11.7109375" style="1" bestFit="1" customWidth="1"/>
    <col min="9" max="9" width="12.140625" style="1" customWidth="1"/>
    <col min="10" max="10" width="11.7109375" style="1" bestFit="1" customWidth="1"/>
    <col min="11" max="12" width="11.140625" style="1" bestFit="1" customWidth="1"/>
    <col min="13" max="14" width="11.7109375" style="1" bestFit="1" customWidth="1"/>
    <col min="15" max="15" width="11.140625" style="1" bestFit="1" customWidth="1"/>
    <col min="16" max="16" width="11.7109375" style="1" bestFit="1" customWidth="1"/>
    <col min="17" max="17" width="14.8515625" style="1" customWidth="1"/>
    <col min="18" max="18" width="9.8515625" style="1" bestFit="1" customWidth="1"/>
    <col min="19" max="20" width="11.7109375" style="1" bestFit="1" customWidth="1"/>
    <col min="21" max="21" width="11.421875" style="1" customWidth="1"/>
    <col min="22" max="16384" width="11.421875" style="1" customWidth="1"/>
  </cols>
  <sheetData>
    <row r="1" spans="1:21" s="3" customFormat="1" ht="15" customHeight="1">
      <c r="A1" s="219" t="s">
        <v>130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27"/>
      <c r="P1" s="227"/>
      <c r="Q1" s="227"/>
      <c r="R1" s="227"/>
      <c r="S1" s="227"/>
      <c r="T1" s="227"/>
      <c r="U1" s="2"/>
    </row>
    <row r="2" spans="2:20" ht="1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7" ht="15" customHeight="1" thickBot="1">
      <c r="A3" s="203" t="s">
        <v>135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Q3" s="34" t="s">
        <v>137</v>
      </c>
    </row>
    <row r="4" spans="1:13" ht="1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1" s="30" customFormat="1" ht="15" customHeight="1" thickBot="1">
      <c r="A5" s="86"/>
      <c r="B5" s="228" t="s">
        <v>65</v>
      </c>
      <c r="C5" s="229"/>
      <c r="D5" s="229"/>
      <c r="E5" s="230"/>
      <c r="F5" s="228" t="s">
        <v>0</v>
      </c>
      <c r="G5" s="229"/>
      <c r="H5" s="229"/>
      <c r="I5" s="231"/>
      <c r="J5" s="232" t="s">
        <v>97</v>
      </c>
      <c r="K5" s="229"/>
      <c r="L5" s="229"/>
      <c r="M5" s="230"/>
      <c r="N5" s="228" t="s">
        <v>98</v>
      </c>
      <c r="O5" s="229"/>
      <c r="P5" s="229"/>
      <c r="Q5" s="231"/>
      <c r="R5" s="232" t="s">
        <v>64</v>
      </c>
      <c r="S5" s="229"/>
      <c r="T5" s="229"/>
      <c r="U5" s="231"/>
    </row>
    <row r="6" spans="2:21" ht="15" customHeight="1">
      <c r="B6" s="233" t="s">
        <v>1</v>
      </c>
      <c r="C6" s="235" t="s">
        <v>152</v>
      </c>
      <c r="D6" s="235"/>
      <c r="E6" s="236" t="s">
        <v>2</v>
      </c>
      <c r="F6" s="233" t="s">
        <v>1</v>
      </c>
      <c r="G6" s="235" t="s">
        <v>152</v>
      </c>
      <c r="H6" s="235"/>
      <c r="I6" s="238" t="s">
        <v>2</v>
      </c>
      <c r="J6" s="240" t="s">
        <v>1</v>
      </c>
      <c r="K6" s="235" t="s">
        <v>152</v>
      </c>
      <c r="L6" s="235"/>
      <c r="M6" s="236" t="s">
        <v>2</v>
      </c>
      <c r="N6" s="233" t="s">
        <v>1</v>
      </c>
      <c r="O6" s="235" t="s">
        <v>152</v>
      </c>
      <c r="P6" s="235"/>
      <c r="Q6" s="238" t="s">
        <v>2</v>
      </c>
      <c r="R6" s="240" t="s">
        <v>1</v>
      </c>
      <c r="S6" s="235" t="s">
        <v>152</v>
      </c>
      <c r="T6" s="235"/>
      <c r="U6" s="238" t="s">
        <v>2</v>
      </c>
    </row>
    <row r="7" spans="1:21" ht="18.75" customHeight="1" thickBot="1">
      <c r="A7" s="101"/>
      <c r="B7" s="234"/>
      <c r="C7" s="115" t="s">
        <v>99</v>
      </c>
      <c r="D7" s="115" t="s">
        <v>100</v>
      </c>
      <c r="E7" s="237"/>
      <c r="F7" s="234"/>
      <c r="G7" s="115" t="s">
        <v>99</v>
      </c>
      <c r="H7" s="115" t="s">
        <v>100</v>
      </c>
      <c r="I7" s="239"/>
      <c r="J7" s="241"/>
      <c r="K7" s="115" t="s">
        <v>99</v>
      </c>
      <c r="L7" s="115" t="s">
        <v>100</v>
      </c>
      <c r="M7" s="237"/>
      <c r="N7" s="234"/>
      <c r="O7" s="115" t="s">
        <v>99</v>
      </c>
      <c r="P7" s="115" t="s">
        <v>100</v>
      </c>
      <c r="Q7" s="239"/>
      <c r="R7" s="241"/>
      <c r="S7" s="115" t="s">
        <v>99</v>
      </c>
      <c r="T7" s="115" t="s">
        <v>100</v>
      </c>
      <c r="U7" s="239"/>
    </row>
    <row r="8" spans="1:21" ht="15" customHeight="1">
      <c r="A8" s="102" t="s">
        <v>25</v>
      </c>
      <c r="B8" s="112">
        <v>303</v>
      </c>
      <c r="C8" s="113">
        <v>257</v>
      </c>
      <c r="D8" s="113">
        <v>46</v>
      </c>
      <c r="E8" s="116">
        <v>0</v>
      </c>
      <c r="F8" s="112">
        <v>61</v>
      </c>
      <c r="G8" s="113">
        <v>52</v>
      </c>
      <c r="H8" s="113">
        <v>9</v>
      </c>
      <c r="I8" s="114">
        <v>0</v>
      </c>
      <c r="J8" s="120">
        <v>64</v>
      </c>
      <c r="K8" s="113">
        <v>64</v>
      </c>
      <c r="L8" s="113">
        <v>0</v>
      </c>
      <c r="M8" s="116">
        <v>0</v>
      </c>
      <c r="N8" s="112">
        <v>9</v>
      </c>
      <c r="O8" s="113">
        <v>9</v>
      </c>
      <c r="P8" s="113">
        <v>0</v>
      </c>
      <c r="Q8" s="114">
        <v>0</v>
      </c>
      <c r="R8" s="120">
        <v>437</v>
      </c>
      <c r="S8" s="113">
        <v>382</v>
      </c>
      <c r="T8" s="113">
        <v>55</v>
      </c>
      <c r="U8" s="114">
        <v>0</v>
      </c>
    </row>
    <row r="9" spans="1:21" ht="15" customHeight="1">
      <c r="A9" s="103" t="s">
        <v>26</v>
      </c>
      <c r="B9" s="99">
        <v>5</v>
      </c>
      <c r="C9" s="87">
        <v>5</v>
      </c>
      <c r="D9" s="87">
        <v>0</v>
      </c>
      <c r="E9" s="117">
        <v>0</v>
      </c>
      <c r="F9" s="99">
        <v>3</v>
      </c>
      <c r="G9" s="87">
        <v>3</v>
      </c>
      <c r="H9" s="87">
        <v>0</v>
      </c>
      <c r="I9" s="100">
        <v>0</v>
      </c>
      <c r="J9" s="121">
        <v>4</v>
      </c>
      <c r="K9" s="87">
        <v>4</v>
      </c>
      <c r="L9" s="87">
        <v>0</v>
      </c>
      <c r="M9" s="117">
        <v>0</v>
      </c>
      <c r="N9" s="99">
        <v>1</v>
      </c>
      <c r="O9" s="87">
        <v>1</v>
      </c>
      <c r="P9" s="87">
        <v>0</v>
      </c>
      <c r="Q9" s="100">
        <v>0</v>
      </c>
      <c r="R9" s="121">
        <v>13</v>
      </c>
      <c r="S9" s="87">
        <v>13</v>
      </c>
      <c r="T9" s="87">
        <v>0</v>
      </c>
      <c r="U9" s="100">
        <v>0</v>
      </c>
    </row>
    <row r="10" spans="1:21" ht="15" customHeight="1">
      <c r="A10" s="103" t="s">
        <v>27</v>
      </c>
      <c r="B10" s="99">
        <v>88</v>
      </c>
      <c r="C10" s="87">
        <v>54</v>
      </c>
      <c r="D10" s="87">
        <v>34</v>
      </c>
      <c r="E10" s="117">
        <v>0</v>
      </c>
      <c r="F10" s="99">
        <v>6</v>
      </c>
      <c r="G10" s="87">
        <v>2</v>
      </c>
      <c r="H10" s="87">
        <v>4</v>
      </c>
      <c r="I10" s="100">
        <v>0</v>
      </c>
      <c r="J10" s="121">
        <v>3</v>
      </c>
      <c r="K10" s="87">
        <v>3</v>
      </c>
      <c r="L10" s="87">
        <v>0</v>
      </c>
      <c r="M10" s="117">
        <v>0</v>
      </c>
      <c r="N10" s="99">
        <v>2</v>
      </c>
      <c r="O10" s="87">
        <v>2</v>
      </c>
      <c r="P10" s="87">
        <v>0</v>
      </c>
      <c r="Q10" s="100">
        <v>0</v>
      </c>
      <c r="R10" s="121">
        <v>99</v>
      </c>
      <c r="S10" s="87">
        <v>61</v>
      </c>
      <c r="T10" s="87">
        <v>38</v>
      </c>
      <c r="U10" s="100">
        <v>0</v>
      </c>
    </row>
    <row r="11" spans="1:21" ht="15" customHeight="1">
      <c r="A11" s="103" t="s">
        <v>28</v>
      </c>
      <c r="B11" s="99">
        <v>67</v>
      </c>
      <c r="C11" s="87">
        <v>44</v>
      </c>
      <c r="D11" s="87">
        <v>23</v>
      </c>
      <c r="E11" s="117">
        <v>0</v>
      </c>
      <c r="F11" s="99">
        <v>3</v>
      </c>
      <c r="G11" s="87">
        <v>2</v>
      </c>
      <c r="H11" s="87">
        <v>1</v>
      </c>
      <c r="I11" s="100">
        <v>0</v>
      </c>
      <c r="J11" s="121">
        <v>4</v>
      </c>
      <c r="K11" s="87">
        <v>4</v>
      </c>
      <c r="L11" s="87">
        <v>0</v>
      </c>
      <c r="M11" s="117">
        <v>0</v>
      </c>
      <c r="N11" s="99">
        <v>0</v>
      </c>
      <c r="O11" s="87">
        <v>0</v>
      </c>
      <c r="P11" s="87">
        <v>0</v>
      </c>
      <c r="Q11" s="100">
        <v>0</v>
      </c>
      <c r="R11" s="121">
        <v>74</v>
      </c>
      <c r="S11" s="87">
        <v>50</v>
      </c>
      <c r="T11" s="87">
        <v>24</v>
      </c>
      <c r="U11" s="100">
        <v>0</v>
      </c>
    </row>
    <row r="12" spans="1:21" ht="15" customHeight="1">
      <c r="A12" s="103" t="s">
        <v>29</v>
      </c>
      <c r="B12" s="99">
        <v>81</v>
      </c>
      <c r="C12" s="87">
        <v>52</v>
      </c>
      <c r="D12" s="87">
        <v>29</v>
      </c>
      <c r="E12" s="117">
        <v>0</v>
      </c>
      <c r="F12" s="99">
        <v>33</v>
      </c>
      <c r="G12" s="87">
        <v>30</v>
      </c>
      <c r="H12" s="87">
        <v>3</v>
      </c>
      <c r="I12" s="100">
        <v>0</v>
      </c>
      <c r="J12" s="121">
        <v>21</v>
      </c>
      <c r="K12" s="87">
        <v>21</v>
      </c>
      <c r="L12" s="87">
        <v>0</v>
      </c>
      <c r="M12" s="117">
        <v>0</v>
      </c>
      <c r="N12" s="99">
        <v>2</v>
      </c>
      <c r="O12" s="87">
        <v>2</v>
      </c>
      <c r="P12" s="87">
        <v>0</v>
      </c>
      <c r="Q12" s="100">
        <v>0</v>
      </c>
      <c r="R12" s="121">
        <v>137</v>
      </c>
      <c r="S12" s="87">
        <v>105</v>
      </c>
      <c r="T12" s="87">
        <v>32</v>
      </c>
      <c r="U12" s="100">
        <v>0</v>
      </c>
    </row>
    <row r="13" spans="1:21" ht="15" customHeight="1">
      <c r="A13" s="103" t="s">
        <v>30</v>
      </c>
      <c r="B13" s="99">
        <v>25</v>
      </c>
      <c r="C13" s="87">
        <v>22</v>
      </c>
      <c r="D13" s="87">
        <v>3</v>
      </c>
      <c r="E13" s="117">
        <v>0</v>
      </c>
      <c r="F13" s="99">
        <v>7</v>
      </c>
      <c r="G13" s="87">
        <v>3</v>
      </c>
      <c r="H13" s="87">
        <v>4</v>
      </c>
      <c r="I13" s="100">
        <v>0</v>
      </c>
      <c r="J13" s="121">
        <v>1</v>
      </c>
      <c r="K13" s="87">
        <v>1</v>
      </c>
      <c r="L13" s="87">
        <v>0</v>
      </c>
      <c r="M13" s="117">
        <v>0</v>
      </c>
      <c r="N13" s="99">
        <v>1</v>
      </c>
      <c r="O13" s="87">
        <v>0</v>
      </c>
      <c r="P13" s="87">
        <v>1</v>
      </c>
      <c r="Q13" s="100">
        <v>0</v>
      </c>
      <c r="R13" s="121">
        <v>34</v>
      </c>
      <c r="S13" s="87">
        <v>26</v>
      </c>
      <c r="T13" s="87">
        <v>8</v>
      </c>
      <c r="U13" s="100">
        <v>0</v>
      </c>
    </row>
    <row r="14" spans="1:21" ht="15" customHeight="1">
      <c r="A14" s="103" t="s">
        <v>31</v>
      </c>
      <c r="B14" s="99">
        <v>93</v>
      </c>
      <c r="C14" s="87">
        <v>75</v>
      </c>
      <c r="D14" s="87">
        <v>18</v>
      </c>
      <c r="E14" s="117">
        <v>0</v>
      </c>
      <c r="F14" s="99">
        <v>15</v>
      </c>
      <c r="G14" s="87">
        <v>11</v>
      </c>
      <c r="H14" s="87">
        <v>4</v>
      </c>
      <c r="I14" s="100">
        <v>0</v>
      </c>
      <c r="J14" s="121">
        <v>14</v>
      </c>
      <c r="K14" s="87">
        <v>14</v>
      </c>
      <c r="L14" s="87">
        <v>0</v>
      </c>
      <c r="M14" s="117">
        <v>0</v>
      </c>
      <c r="N14" s="99">
        <v>2</v>
      </c>
      <c r="O14" s="87">
        <v>2</v>
      </c>
      <c r="P14" s="87">
        <v>0</v>
      </c>
      <c r="Q14" s="100">
        <v>0</v>
      </c>
      <c r="R14" s="121">
        <v>124</v>
      </c>
      <c r="S14" s="87">
        <v>102</v>
      </c>
      <c r="T14" s="87">
        <v>22</v>
      </c>
      <c r="U14" s="100">
        <v>0</v>
      </c>
    </row>
    <row r="15" spans="1:21" ht="15" customHeight="1">
      <c r="A15" s="103" t="s">
        <v>32</v>
      </c>
      <c r="B15" s="99">
        <v>80</v>
      </c>
      <c r="C15" s="87">
        <v>71</v>
      </c>
      <c r="D15" s="87">
        <v>9</v>
      </c>
      <c r="E15" s="117">
        <v>0</v>
      </c>
      <c r="F15" s="99">
        <v>18</v>
      </c>
      <c r="G15" s="87">
        <v>17</v>
      </c>
      <c r="H15" s="87">
        <v>1</v>
      </c>
      <c r="I15" s="100">
        <v>0</v>
      </c>
      <c r="J15" s="121">
        <v>19</v>
      </c>
      <c r="K15" s="87">
        <v>18</v>
      </c>
      <c r="L15" s="87">
        <v>1</v>
      </c>
      <c r="M15" s="117">
        <v>0</v>
      </c>
      <c r="N15" s="99">
        <v>1</v>
      </c>
      <c r="O15" s="87">
        <v>1</v>
      </c>
      <c r="P15" s="87">
        <v>0</v>
      </c>
      <c r="Q15" s="100">
        <v>0</v>
      </c>
      <c r="R15" s="121">
        <v>118</v>
      </c>
      <c r="S15" s="87">
        <v>107</v>
      </c>
      <c r="T15" s="87">
        <v>11</v>
      </c>
      <c r="U15" s="100">
        <v>0</v>
      </c>
    </row>
    <row r="16" spans="1:21" ht="15" customHeight="1">
      <c r="A16" s="103" t="s">
        <v>33</v>
      </c>
      <c r="B16" s="99">
        <v>487</v>
      </c>
      <c r="C16" s="87">
        <v>278</v>
      </c>
      <c r="D16" s="87">
        <v>209</v>
      </c>
      <c r="E16" s="117">
        <v>0</v>
      </c>
      <c r="F16" s="99">
        <v>60</v>
      </c>
      <c r="G16" s="87">
        <v>35</v>
      </c>
      <c r="H16" s="87">
        <v>25</v>
      </c>
      <c r="I16" s="100">
        <v>0</v>
      </c>
      <c r="J16" s="121">
        <v>25</v>
      </c>
      <c r="K16" s="87">
        <v>22</v>
      </c>
      <c r="L16" s="87">
        <v>3</v>
      </c>
      <c r="M16" s="117">
        <v>0</v>
      </c>
      <c r="N16" s="99">
        <v>4</v>
      </c>
      <c r="O16" s="87">
        <v>3</v>
      </c>
      <c r="P16" s="87">
        <v>1</v>
      </c>
      <c r="Q16" s="100">
        <v>0</v>
      </c>
      <c r="R16" s="121">
        <v>576</v>
      </c>
      <c r="S16" s="87">
        <v>338</v>
      </c>
      <c r="T16" s="87">
        <v>238</v>
      </c>
      <c r="U16" s="100">
        <v>0</v>
      </c>
    </row>
    <row r="17" spans="1:21" ht="15" customHeight="1">
      <c r="A17" s="103" t="s">
        <v>34</v>
      </c>
      <c r="B17" s="99">
        <v>306</v>
      </c>
      <c r="C17" s="87">
        <v>253</v>
      </c>
      <c r="D17" s="87">
        <v>53</v>
      </c>
      <c r="E17" s="117">
        <v>0</v>
      </c>
      <c r="F17" s="99">
        <v>22</v>
      </c>
      <c r="G17" s="87">
        <v>22</v>
      </c>
      <c r="H17" s="87">
        <v>0</v>
      </c>
      <c r="I17" s="100">
        <v>0</v>
      </c>
      <c r="J17" s="121">
        <v>19</v>
      </c>
      <c r="K17" s="87">
        <v>19</v>
      </c>
      <c r="L17" s="87">
        <v>0</v>
      </c>
      <c r="M17" s="117">
        <v>0</v>
      </c>
      <c r="N17" s="99">
        <v>8</v>
      </c>
      <c r="O17" s="87">
        <v>8</v>
      </c>
      <c r="P17" s="87">
        <v>0</v>
      </c>
      <c r="Q17" s="100">
        <v>0</v>
      </c>
      <c r="R17" s="121">
        <v>355</v>
      </c>
      <c r="S17" s="87">
        <v>302</v>
      </c>
      <c r="T17" s="87">
        <v>53</v>
      </c>
      <c r="U17" s="100">
        <v>0</v>
      </c>
    </row>
    <row r="18" spans="1:21" ht="15" customHeight="1">
      <c r="A18" s="103" t="s">
        <v>35</v>
      </c>
      <c r="B18" s="99">
        <v>48</v>
      </c>
      <c r="C18" s="87">
        <v>37</v>
      </c>
      <c r="D18" s="87">
        <v>11</v>
      </c>
      <c r="E18" s="117">
        <v>0</v>
      </c>
      <c r="F18" s="99">
        <v>10</v>
      </c>
      <c r="G18" s="87">
        <v>10</v>
      </c>
      <c r="H18" s="87">
        <v>0</v>
      </c>
      <c r="I18" s="100">
        <v>0</v>
      </c>
      <c r="J18" s="121">
        <v>3</v>
      </c>
      <c r="K18" s="87">
        <v>3</v>
      </c>
      <c r="L18" s="87">
        <v>0</v>
      </c>
      <c r="M18" s="117">
        <v>0</v>
      </c>
      <c r="N18" s="99">
        <v>2</v>
      </c>
      <c r="O18" s="87">
        <v>2</v>
      </c>
      <c r="P18" s="87">
        <v>0</v>
      </c>
      <c r="Q18" s="100">
        <v>0</v>
      </c>
      <c r="R18" s="121">
        <v>63</v>
      </c>
      <c r="S18" s="87">
        <v>52</v>
      </c>
      <c r="T18" s="87">
        <v>11</v>
      </c>
      <c r="U18" s="100">
        <v>0</v>
      </c>
    </row>
    <row r="19" spans="1:21" ht="15" customHeight="1">
      <c r="A19" s="103" t="s">
        <v>36</v>
      </c>
      <c r="B19" s="99">
        <v>71</v>
      </c>
      <c r="C19" s="87">
        <v>54</v>
      </c>
      <c r="D19" s="87">
        <v>17</v>
      </c>
      <c r="E19" s="117">
        <v>0</v>
      </c>
      <c r="F19" s="99">
        <v>10</v>
      </c>
      <c r="G19" s="87">
        <v>9</v>
      </c>
      <c r="H19" s="87">
        <v>1</v>
      </c>
      <c r="I19" s="100">
        <v>0</v>
      </c>
      <c r="J19" s="121">
        <v>11</v>
      </c>
      <c r="K19" s="87">
        <v>11</v>
      </c>
      <c r="L19" s="87">
        <v>0</v>
      </c>
      <c r="M19" s="117">
        <v>0</v>
      </c>
      <c r="N19" s="99">
        <v>1</v>
      </c>
      <c r="O19" s="87">
        <v>1</v>
      </c>
      <c r="P19" s="87">
        <v>0</v>
      </c>
      <c r="Q19" s="100">
        <v>0</v>
      </c>
      <c r="R19" s="121">
        <v>93</v>
      </c>
      <c r="S19" s="87">
        <v>75</v>
      </c>
      <c r="T19" s="87">
        <v>18</v>
      </c>
      <c r="U19" s="100">
        <v>0</v>
      </c>
    </row>
    <row r="20" spans="1:21" ht="15" customHeight="1">
      <c r="A20" s="103" t="s">
        <v>37</v>
      </c>
      <c r="B20" s="99">
        <v>384</v>
      </c>
      <c r="C20" s="87">
        <v>187</v>
      </c>
      <c r="D20" s="87">
        <v>198</v>
      </c>
      <c r="E20" s="117">
        <v>0</v>
      </c>
      <c r="F20" s="99">
        <v>86</v>
      </c>
      <c r="G20" s="87">
        <v>33</v>
      </c>
      <c r="H20" s="87">
        <v>53</v>
      </c>
      <c r="I20" s="100">
        <v>0</v>
      </c>
      <c r="J20" s="121">
        <v>18</v>
      </c>
      <c r="K20" s="87">
        <v>17</v>
      </c>
      <c r="L20" s="87">
        <v>1</v>
      </c>
      <c r="M20" s="117">
        <v>0</v>
      </c>
      <c r="N20" s="99">
        <v>7</v>
      </c>
      <c r="O20" s="87">
        <v>6</v>
      </c>
      <c r="P20" s="87">
        <v>1</v>
      </c>
      <c r="Q20" s="100">
        <v>0</v>
      </c>
      <c r="R20" s="121">
        <v>495</v>
      </c>
      <c r="S20" s="87">
        <v>243</v>
      </c>
      <c r="T20" s="87">
        <v>253</v>
      </c>
      <c r="U20" s="100">
        <v>0</v>
      </c>
    </row>
    <row r="21" spans="1:21" ht="15" customHeight="1">
      <c r="A21" s="103" t="s">
        <v>38</v>
      </c>
      <c r="B21" s="99">
        <v>45</v>
      </c>
      <c r="C21" s="87">
        <v>41</v>
      </c>
      <c r="D21" s="87">
        <v>4</v>
      </c>
      <c r="E21" s="117">
        <v>0</v>
      </c>
      <c r="F21" s="99">
        <v>17</v>
      </c>
      <c r="G21" s="87">
        <v>16</v>
      </c>
      <c r="H21" s="87">
        <v>1</v>
      </c>
      <c r="I21" s="100">
        <v>0</v>
      </c>
      <c r="J21" s="121">
        <v>16</v>
      </c>
      <c r="K21" s="87">
        <v>16</v>
      </c>
      <c r="L21" s="87">
        <v>0</v>
      </c>
      <c r="M21" s="117">
        <v>0</v>
      </c>
      <c r="N21" s="99">
        <v>0</v>
      </c>
      <c r="O21" s="87">
        <v>0</v>
      </c>
      <c r="P21" s="87">
        <v>0</v>
      </c>
      <c r="Q21" s="100">
        <v>0</v>
      </c>
      <c r="R21" s="121">
        <v>78</v>
      </c>
      <c r="S21" s="87">
        <v>73</v>
      </c>
      <c r="T21" s="87">
        <v>5</v>
      </c>
      <c r="U21" s="100">
        <v>0</v>
      </c>
    </row>
    <row r="22" spans="1:21" ht="15" customHeight="1">
      <c r="A22" s="103" t="s">
        <v>39</v>
      </c>
      <c r="B22" s="99">
        <v>36</v>
      </c>
      <c r="C22" s="87">
        <v>30</v>
      </c>
      <c r="D22" s="87">
        <v>6</v>
      </c>
      <c r="E22" s="117">
        <v>0</v>
      </c>
      <c r="F22" s="99">
        <v>4</v>
      </c>
      <c r="G22" s="87">
        <v>4</v>
      </c>
      <c r="H22" s="87">
        <v>0</v>
      </c>
      <c r="I22" s="100">
        <v>0</v>
      </c>
      <c r="J22" s="121">
        <v>1</v>
      </c>
      <c r="K22" s="87">
        <v>1</v>
      </c>
      <c r="L22" s="87">
        <v>0</v>
      </c>
      <c r="M22" s="117">
        <v>0</v>
      </c>
      <c r="N22" s="99">
        <v>2</v>
      </c>
      <c r="O22" s="87">
        <v>2</v>
      </c>
      <c r="P22" s="87">
        <v>0</v>
      </c>
      <c r="Q22" s="100">
        <v>0</v>
      </c>
      <c r="R22" s="121">
        <v>43</v>
      </c>
      <c r="S22" s="87">
        <v>37</v>
      </c>
      <c r="T22" s="87">
        <v>6</v>
      </c>
      <c r="U22" s="100">
        <v>0</v>
      </c>
    </row>
    <row r="23" spans="1:21" ht="15" customHeight="1">
      <c r="A23" s="103" t="s">
        <v>40</v>
      </c>
      <c r="B23" s="99">
        <v>269</v>
      </c>
      <c r="C23" s="87">
        <v>144</v>
      </c>
      <c r="D23" s="87">
        <v>125</v>
      </c>
      <c r="E23" s="117">
        <v>0</v>
      </c>
      <c r="F23" s="99">
        <v>42</v>
      </c>
      <c r="G23" s="87">
        <v>19</v>
      </c>
      <c r="H23" s="87">
        <v>23</v>
      </c>
      <c r="I23" s="100">
        <v>0</v>
      </c>
      <c r="J23" s="121">
        <v>3</v>
      </c>
      <c r="K23" s="87">
        <v>3</v>
      </c>
      <c r="L23" s="87">
        <v>0</v>
      </c>
      <c r="M23" s="117">
        <v>0</v>
      </c>
      <c r="N23" s="99">
        <v>2</v>
      </c>
      <c r="O23" s="87">
        <v>2</v>
      </c>
      <c r="P23" s="87">
        <v>0</v>
      </c>
      <c r="Q23" s="100">
        <v>0</v>
      </c>
      <c r="R23" s="121">
        <v>316</v>
      </c>
      <c r="S23" s="87">
        <v>168</v>
      </c>
      <c r="T23" s="87">
        <v>148</v>
      </c>
      <c r="U23" s="100">
        <v>0</v>
      </c>
    </row>
    <row r="24" spans="1:21" ht="15" customHeight="1" thickBot="1">
      <c r="A24" s="104" t="s">
        <v>41</v>
      </c>
      <c r="B24" s="105">
        <v>9</v>
      </c>
      <c r="C24" s="106">
        <v>7</v>
      </c>
      <c r="D24" s="106">
        <v>2</v>
      </c>
      <c r="E24" s="118">
        <v>0</v>
      </c>
      <c r="F24" s="105">
        <v>3</v>
      </c>
      <c r="G24" s="106">
        <v>3</v>
      </c>
      <c r="H24" s="106">
        <v>0</v>
      </c>
      <c r="I24" s="107">
        <v>0</v>
      </c>
      <c r="J24" s="122">
        <v>2</v>
      </c>
      <c r="K24" s="106">
        <v>1</v>
      </c>
      <c r="L24" s="106">
        <v>1</v>
      </c>
      <c r="M24" s="118">
        <v>0</v>
      </c>
      <c r="N24" s="105">
        <v>0</v>
      </c>
      <c r="O24" s="106">
        <v>0</v>
      </c>
      <c r="P24" s="106">
        <v>0</v>
      </c>
      <c r="Q24" s="107">
        <v>0</v>
      </c>
      <c r="R24" s="122">
        <v>14</v>
      </c>
      <c r="S24" s="106">
        <v>11</v>
      </c>
      <c r="T24" s="106">
        <v>3</v>
      </c>
      <c r="U24" s="107">
        <v>0</v>
      </c>
    </row>
    <row r="25" spans="1:21" ht="15" customHeight="1" thickBot="1">
      <c r="A25" s="108" t="s">
        <v>42</v>
      </c>
      <c r="B25" s="109">
        <v>2397</v>
      </c>
      <c r="C25" s="110">
        <v>1611</v>
      </c>
      <c r="D25" s="110">
        <v>787</v>
      </c>
      <c r="E25" s="119">
        <v>0</v>
      </c>
      <c r="F25" s="109">
        <v>400</v>
      </c>
      <c r="G25" s="110">
        <v>271</v>
      </c>
      <c r="H25" s="110">
        <v>129</v>
      </c>
      <c r="I25" s="111">
        <v>0</v>
      </c>
      <c r="J25" s="123">
        <v>228</v>
      </c>
      <c r="K25" s="110">
        <v>222</v>
      </c>
      <c r="L25" s="110">
        <v>6</v>
      </c>
      <c r="M25" s="119">
        <v>0</v>
      </c>
      <c r="N25" s="109">
        <v>44</v>
      </c>
      <c r="O25" s="110">
        <v>41</v>
      </c>
      <c r="P25" s="110">
        <v>3</v>
      </c>
      <c r="Q25" s="111">
        <v>0</v>
      </c>
      <c r="R25" s="123">
        <v>3069</v>
      </c>
      <c r="S25" s="110">
        <v>2145</v>
      </c>
      <c r="T25" s="110">
        <v>925</v>
      </c>
      <c r="U25" s="111">
        <v>0</v>
      </c>
    </row>
    <row r="27" spans="2:20" ht="1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</sheetData>
  <sheetProtection/>
  <mergeCells count="22">
    <mergeCell ref="R6:R7"/>
    <mergeCell ref="S6:T6"/>
    <mergeCell ref="U6:U7"/>
    <mergeCell ref="J6:J7"/>
    <mergeCell ref="K6:L6"/>
    <mergeCell ref="M6:M7"/>
    <mergeCell ref="N6:N7"/>
    <mergeCell ref="O6:P6"/>
    <mergeCell ref="Q6:Q7"/>
    <mergeCell ref="B6:B7"/>
    <mergeCell ref="C6:D6"/>
    <mergeCell ref="E6:E7"/>
    <mergeCell ref="F6:F7"/>
    <mergeCell ref="G6:H6"/>
    <mergeCell ref="I6:I7"/>
    <mergeCell ref="O1:T1"/>
    <mergeCell ref="A1:N1"/>
    <mergeCell ref="B5:E5"/>
    <mergeCell ref="F5:I5"/>
    <mergeCell ref="J5:M5"/>
    <mergeCell ref="N5:Q5"/>
    <mergeCell ref="R5:U5"/>
  </mergeCells>
  <hyperlinks>
    <hyperlink ref="Q3" location="Inicio!A1" display="Volver a Inicio"/>
  </hyperlinks>
  <printOptions/>
  <pageMargins left="0.36" right="0.27" top="1.08" bottom="0.1968503937007874" header="0" footer="0"/>
  <pageSetup fitToHeight="0" horizontalDpi="600" verticalDpi="600" orientation="landscape" paperSize="9" scale="80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23.00390625" style="204" customWidth="1"/>
    <col min="2" max="12" width="11.421875" style="204" customWidth="1"/>
    <col min="13" max="13" width="14.140625" style="204" bestFit="1" customWidth="1"/>
    <col min="14" max="16384" width="11.421875" style="204" customWidth="1"/>
  </cols>
  <sheetData>
    <row r="1" spans="1:13" ht="15">
      <c r="A1" s="219" t="s">
        <v>155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4.25">
      <c r="A2" s="1"/>
      <c r="B2" s="242" t="s">
        <v>151</v>
      </c>
      <c r="C2" s="242"/>
      <c r="D2" s="242"/>
      <c r="E2" s="242"/>
      <c r="F2" s="242" t="s">
        <v>151</v>
      </c>
      <c r="G2" s="242"/>
      <c r="H2" s="242"/>
      <c r="I2" s="242"/>
      <c r="J2" s="242"/>
      <c r="K2" s="242"/>
      <c r="L2" s="242"/>
      <c r="M2" s="242"/>
    </row>
    <row r="3" spans="1:13" ht="13.5" thickBot="1">
      <c r="A3" s="1"/>
      <c r="B3" s="4"/>
      <c r="C3" s="4"/>
      <c r="D3" s="4"/>
      <c r="E3" s="4"/>
      <c r="F3" s="4"/>
      <c r="G3" s="4"/>
      <c r="H3" s="4"/>
      <c r="I3" s="4"/>
      <c r="J3" s="4"/>
      <c r="K3" s="1"/>
      <c r="L3" s="1"/>
      <c r="M3" s="1"/>
    </row>
    <row r="4" spans="1:13" ht="15.75" thickBot="1">
      <c r="A4" s="203" t="s">
        <v>135</v>
      </c>
      <c r="B4" s="6"/>
      <c r="C4" s="6"/>
      <c r="D4" s="6"/>
      <c r="E4" s="6"/>
      <c r="F4" s="6"/>
      <c r="G4" s="6"/>
      <c r="H4" s="6"/>
      <c r="I4" s="6"/>
      <c r="J4" s="1"/>
      <c r="K4" s="1"/>
      <c r="L4" s="1"/>
      <c r="M4" s="202" t="s">
        <v>137</v>
      </c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thickBot="1">
      <c r="A6" s="13"/>
      <c r="B6" s="243" t="s">
        <v>1</v>
      </c>
      <c r="C6" s="244"/>
      <c r="D6" s="244"/>
      <c r="E6" s="245"/>
      <c r="F6" s="247" t="s">
        <v>152</v>
      </c>
      <c r="G6" s="248"/>
      <c r="H6" s="248"/>
      <c r="I6" s="248"/>
      <c r="J6" s="248"/>
      <c r="K6" s="248"/>
      <c r="L6" s="248"/>
      <c r="M6" s="249"/>
    </row>
    <row r="7" spans="1:13" ht="12.75" customHeight="1" thickBot="1">
      <c r="A7" s="13"/>
      <c r="B7" s="234"/>
      <c r="C7" s="246"/>
      <c r="D7" s="246"/>
      <c r="E7" s="237"/>
      <c r="F7" s="247" t="s">
        <v>99</v>
      </c>
      <c r="G7" s="248"/>
      <c r="H7" s="248"/>
      <c r="I7" s="249"/>
      <c r="J7" s="250" t="s">
        <v>100</v>
      </c>
      <c r="K7" s="251"/>
      <c r="L7" s="251"/>
      <c r="M7" s="252"/>
    </row>
    <row r="8" spans="1:13" ht="45.75" thickBot="1">
      <c r="A8" s="13"/>
      <c r="B8" s="94" t="s">
        <v>65</v>
      </c>
      <c r="C8" s="95" t="s">
        <v>0</v>
      </c>
      <c r="D8" s="95" t="s">
        <v>153</v>
      </c>
      <c r="E8" s="98" t="s">
        <v>154</v>
      </c>
      <c r="F8" s="94" t="s">
        <v>65</v>
      </c>
      <c r="G8" s="95" t="s">
        <v>0</v>
      </c>
      <c r="H8" s="95" t="s">
        <v>153</v>
      </c>
      <c r="I8" s="98" t="s">
        <v>154</v>
      </c>
      <c r="J8" s="143" t="s">
        <v>65</v>
      </c>
      <c r="K8" s="144" t="s">
        <v>0</v>
      </c>
      <c r="L8" s="144" t="s">
        <v>153</v>
      </c>
      <c r="M8" s="145" t="s">
        <v>154</v>
      </c>
    </row>
    <row r="9" spans="1:13" ht="12.75">
      <c r="A9" s="102" t="s">
        <v>25</v>
      </c>
      <c r="B9" s="133">
        <f>IF(OrdenesSegunInstancia!B8=0,"-",IF(OrdenesSegunInstancia!R8=0,"-",(OrdenesSegunInstancia!B8/OrdenesSegunInstancia!R8)))</f>
        <v>0.6933638443935927</v>
      </c>
      <c r="C9" s="134">
        <f>IF(OrdenesSegunInstancia!F8=0,"-",IF(OrdenesSegunInstancia!R8=0,"-",(OrdenesSegunInstancia!F8/OrdenesSegunInstancia!R8)))</f>
        <v>0.13958810068649885</v>
      </c>
      <c r="D9" s="134">
        <f>IF(OrdenesSegunInstancia!J8=0,"-",IF(OrdenesSegunInstancia!R8=0,"-",(OrdenesSegunInstancia!J8/OrdenesSegunInstancia!R8)))</f>
        <v>0.14645308924485126</v>
      </c>
      <c r="E9" s="136">
        <f>IF(OrdenesSegunInstancia!N8=0,"-",IF(OrdenesSegunInstancia!R8=0,"-",(OrdenesSegunInstancia!N8/OrdenesSegunInstancia!R8)))</f>
        <v>0.020594965675057208</v>
      </c>
      <c r="F9" s="133">
        <f>IF(OrdenesSegunInstancia!C8=0,"-",IF(OrdenesSegunInstancia!S8=0,"-",(OrdenesSegunInstancia!C8/OrdenesSegunInstancia!S8)))</f>
        <v>0.6727748691099477</v>
      </c>
      <c r="G9" s="134">
        <f>IF(OrdenesSegunInstancia!G8=0,"-",IF(OrdenesSegunInstancia!S8=0,"-",(OrdenesSegunInstancia!G8/OrdenesSegunInstancia!S8)))</f>
        <v>0.13612565445026178</v>
      </c>
      <c r="H9" s="134">
        <f>IF(OrdenesSegunInstancia!K8=0,"-",IF(OrdenesSegunInstancia!S8=0,"-",(OrdenesSegunInstancia!K8/OrdenesSegunInstancia!S8)))</f>
        <v>0.16753926701570682</v>
      </c>
      <c r="I9" s="136">
        <f>IF(OrdenesSegunInstancia!O8=0,"-",IF(OrdenesSegunInstancia!S8=0,"-",(OrdenesSegunInstancia!O8/OrdenesSegunInstancia!S8)))</f>
        <v>0.02356020942408377</v>
      </c>
      <c r="J9" s="133">
        <f>IF(OrdenesSegunInstancia!D8=0,"-",IF(OrdenesSegunInstancia!T8=0,"-",(OrdenesSegunInstancia!D8/OrdenesSegunInstancia!T8)))</f>
        <v>0.8363636363636363</v>
      </c>
      <c r="K9" s="134">
        <f>IF(OrdenesSegunInstancia!H8=0,"-",IF(OrdenesSegunInstancia!$T8=0,"-",(OrdenesSegunInstancia!H8/OrdenesSegunInstancia!$T8)))</f>
        <v>0.16363636363636364</v>
      </c>
      <c r="L9" s="134" t="str">
        <f>IF(OrdenesSegunInstancia!L8=0,"-",IF(OrdenesSegunInstancia!$T8=0,"-",(OrdenesSegunInstancia!L8/OrdenesSegunInstancia!$T8)))</f>
        <v>-</v>
      </c>
      <c r="M9" s="135" t="str">
        <f>IF(OrdenesSegunInstancia!P8=0,"-",IF(OrdenesSegunInstancia!$T8=0,"-",(OrdenesSegunInstancia!P8/OrdenesSegunInstancia!$T8)))</f>
        <v>-</v>
      </c>
    </row>
    <row r="10" spans="1:13" ht="12.75">
      <c r="A10" s="103" t="s">
        <v>26</v>
      </c>
      <c r="B10" s="125">
        <f>IF(OrdenesSegunInstancia!B9=0,"-",IF(OrdenesSegunInstancia!R9=0,"-",(OrdenesSegunInstancia!B9/OrdenesSegunInstancia!R9)))</f>
        <v>0.38461538461538464</v>
      </c>
      <c r="C10" s="124">
        <f>IF(OrdenesSegunInstancia!F9=0,"-",IF(OrdenesSegunInstancia!R9=0,"-",(OrdenesSegunInstancia!F9/OrdenesSegunInstancia!R9)))</f>
        <v>0.23076923076923078</v>
      </c>
      <c r="D10" s="124">
        <f>IF(OrdenesSegunInstancia!J9=0,"-",IF(OrdenesSegunInstancia!R9=0,"-",(OrdenesSegunInstancia!J9/OrdenesSegunInstancia!R9)))</f>
        <v>0.3076923076923077</v>
      </c>
      <c r="E10" s="137">
        <f>IF(OrdenesSegunInstancia!N9=0,"-",IF(OrdenesSegunInstancia!R9=0,"-",(OrdenesSegunInstancia!N9/OrdenesSegunInstancia!R9)))</f>
        <v>0.07692307692307693</v>
      </c>
      <c r="F10" s="125">
        <f>IF(OrdenesSegunInstancia!C9=0,"-",IF(OrdenesSegunInstancia!S9=0,"-",(OrdenesSegunInstancia!C9/OrdenesSegunInstancia!S9)))</f>
        <v>0.38461538461538464</v>
      </c>
      <c r="G10" s="124">
        <f>IF(OrdenesSegunInstancia!G9=0,"-",IF(OrdenesSegunInstancia!S9=0,"-",(OrdenesSegunInstancia!G9/OrdenesSegunInstancia!S9)))</f>
        <v>0.23076923076923078</v>
      </c>
      <c r="H10" s="124">
        <f>IF(OrdenesSegunInstancia!K9=0,"-",IF(OrdenesSegunInstancia!S9=0,"-",(OrdenesSegunInstancia!K9/OrdenesSegunInstancia!S9)))</f>
        <v>0.3076923076923077</v>
      </c>
      <c r="I10" s="137">
        <f>IF(OrdenesSegunInstancia!O9=0,"-",IF(OrdenesSegunInstancia!S9=0,"-",(OrdenesSegunInstancia!O9/OrdenesSegunInstancia!S9)))</f>
        <v>0.07692307692307693</v>
      </c>
      <c r="J10" s="125" t="str">
        <f>IF(OrdenesSegunInstancia!D9=0,"-",IF(OrdenesSegunInstancia!T9=0,"-",(OrdenesSegunInstancia!D9/OrdenesSegunInstancia!T9)))</f>
        <v>-</v>
      </c>
      <c r="K10" s="124" t="str">
        <f>IF(OrdenesSegunInstancia!H9=0,"-",IF(OrdenesSegunInstancia!$T9=0,"-",(OrdenesSegunInstancia!H9/OrdenesSegunInstancia!$T9)))</f>
        <v>-</v>
      </c>
      <c r="L10" s="124" t="str">
        <f>IF(OrdenesSegunInstancia!L9=0,"-",IF(OrdenesSegunInstancia!$T9=0,"-",(OrdenesSegunInstancia!L9/OrdenesSegunInstancia!$T9)))</f>
        <v>-</v>
      </c>
      <c r="M10" s="126" t="str">
        <f>IF(OrdenesSegunInstancia!P9=0,"-",IF(OrdenesSegunInstancia!$T9=0,"-",(OrdenesSegunInstancia!P9/OrdenesSegunInstancia!$T9)))</f>
        <v>-</v>
      </c>
    </row>
    <row r="11" spans="1:13" ht="12.75">
      <c r="A11" s="103" t="s">
        <v>27</v>
      </c>
      <c r="B11" s="125">
        <f>IF(OrdenesSegunInstancia!B10=0,"-",IF(OrdenesSegunInstancia!R10=0,"-",(OrdenesSegunInstancia!B10/OrdenesSegunInstancia!R10)))</f>
        <v>0.8888888888888888</v>
      </c>
      <c r="C11" s="124">
        <f>IF(OrdenesSegunInstancia!F10=0,"-",IF(OrdenesSegunInstancia!R10=0,"-",(OrdenesSegunInstancia!F10/OrdenesSegunInstancia!R10)))</f>
        <v>0.06060606060606061</v>
      </c>
      <c r="D11" s="124">
        <f>IF(OrdenesSegunInstancia!J10=0,"-",IF(OrdenesSegunInstancia!R10=0,"-",(OrdenesSegunInstancia!J10/OrdenesSegunInstancia!R10)))</f>
        <v>0.030303030303030304</v>
      </c>
      <c r="E11" s="137">
        <f>IF(OrdenesSegunInstancia!N10=0,"-",IF(OrdenesSegunInstancia!R10=0,"-",(OrdenesSegunInstancia!N10/OrdenesSegunInstancia!R10)))</f>
        <v>0.020202020202020204</v>
      </c>
      <c r="F11" s="125">
        <f>IF(OrdenesSegunInstancia!C10=0,"-",IF(OrdenesSegunInstancia!S10=0,"-",(OrdenesSegunInstancia!C10/OrdenesSegunInstancia!S10)))</f>
        <v>0.8852459016393442</v>
      </c>
      <c r="G11" s="124">
        <f>IF(OrdenesSegunInstancia!G10=0,"-",IF(OrdenesSegunInstancia!S10=0,"-",(OrdenesSegunInstancia!G10/OrdenesSegunInstancia!S10)))</f>
        <v>0.03278688524590164</v>
      </c>
      <c r="H11" s="124">
        <f>IF(OrdenesSegunInstancia!K10=0,"-",IF(OrdenesSegunInstancia!S10=0,"-",(OrdenesSegunInstancia!K10/OrdenesSegunInstancia!S10)))</f>
        <v>0.04918032786885246</v>
      </c>
      <c r="I11" s="137">
        <f>IF(OrdenesSegunInstancia!O10=0,"-",IF(OrdenesSegunInstancia!S10=0,"-",(OrdenesSegunInstancia!O10/OrdenesSegunInstancia!S10)))</f>
        <v>0.03278688524590164</v>
      </c>
      <c r="J11" s="125">
        <f>IF(OrdenesSegunInstancia!D10=0,"-",IF(OrdenesSegunInstancia!T10=0,"-",(OrdenesSegunInstancia!D10/OrdenesSegunInstancia!T10)))</f>
        <v>0.8947368421052632</v>
      </c>
      <c r="K11" s="124">
        <f>IF(OrdenesSegunInstancia!H10=0,"-",IF(OrdenesSegunInstancia!$T10=0,"-",(OrdenesSegunInstancia!H10/OrdenesSegunInstancia!$T10)))</f>
        <v>0.10526315789473684</v>
      </c>
      <c r="L11" s="124" t="str">
        <f>IF(OrdenesSegunInstancia!L10=0,"-",IF(OrdenesSegunInstancia!$T10=0,"-",(OrdenesSegunInstancia!L10/OrdenesSegunInstancia!$T10)))</f>
        <v>-</v>
      </c>
      <c r="M11" s="126" t="str">
        <f>IF(OrdenesSegunInstancia!P10=0,"-",IF(OrdenesSegunInstancia!$T10=0,"-",(OrdenesSegunInstancia!P10/OrdenesSegunInstancia!$T10)))</f>
        <v>-</v>
      </c>
    </row>
    <row r="12" spans="1:13" ht="12.75">
      <c r="A12" s="103" t="s">
        <v>28</v>
      </c>
      <c r="B12" s="125">
        <f>IF(OrdenesSegunInstancia!B11=0,"-",IF(OrdenesSegunInstancia!R11=0,"-",(OrdenesSegunInstancia!B11/OrdenesSegunInstancia!R11)))</f>
        <v>0.9054054054054054</v>
      </c>
      <c r="C12" s="124">
        <f>IF(OrdenesSegunInstancia!F11=0,"-",IF(OrdenesSegunInstancia!R11=0,"-",(OrdenesSegunInstancia!F11/OrdenesSegunInstancia!R11)))</f>
        <v>0.04054054054054054</v>
      </c>
      <c r="D12" s="124">
        <f>IF(OrdenesSegunInstancia!J11=0,"-",IF(OrdenesSegunInstancia!R11=0,"-",(OrdenesSegunInstancia!J11/OrdenesSegunInstancia!R11)))</f>
        <v>0.05405405405405406</v>
      </c>
      <c r="E12" s="137" t="str">
        <f>IF(OrdenesSegunInstancia!N11=0,"-",IF(OrdenesSegunInstancia!R11=0,"-",(OrdenesSegunInstancia!N11/OrdenesSegunInstancia!R11)))</f>
        <v>-</v>
      </c>
      <c r="F12" s="125">
        <f>IF(OrdenesSegunInstancia!C11=0,"-",IF(OrdenesSegunInstancia!S11=0,"-",(OrdenesSegunInstancia!C11/OrdenesSegunInstancia!S11)))</f>
        <v>0.88</v>
      </c>
      <c r="G12" s="124">
        <f>IF(OrdenesSegunInstancia!G11=0,"-",IF(OrdenesSegunInstancia!S11=0,"-",(OrdenesSegunInstancia!G11/OrdenesSegunInstancia!S11)))</f>
        <v>0.04</v>
      </c>
      <c r="H12" s="124">
        <f>IF(OrdenesSegunInstancia!K11=0,"-",IF(OrdenesSegunInstancia!S11=0,"-",(OrdenesSegunInstancia!K11/OrdenesSegunInstancia!S11)))</f>
        <v>0.08</v>
      </c>
      <c r="I12" s="137" t="str">
        <f>IF(OrdenesSegunInstancia!O11=0,"-",IF(OrdenesSegunInstancia!S11=0,"-",(OrdenesSegunInstancia!O11/OrdenesSegunInstancia!S11)))</f>
        <v>-</v>
      </c>
      <c r="J12" s="125">
        <f>IF(OrdenesSegunInstancia!D11=0,"-",IF(OrdenesSegunInstancia!T11=0,"-",(OrdenesSegunInstancia!D11/OrdenesSegunInstancia!T11)))</f>
        <v>0.9583333333333334</v>
      </c>
      <c r="K12" s="124">
        <f>IF(OrdenesSegunInstancia!H11=0,"-",IF(OrdenesSegunInstancia!$T11=0,"-",(OrdenesSegunInstancia!H11/OrdenesSegunInstancia!$T11)))</f>
        <v>0.041666666666666664</v>
      </c>
      <c r="L12" s="124" t="str">
        <f>IF(OrdenesSegunInstancia!L11=0,"-",IF(OrdenesSegunInstancia!$T11=0,"-",(OrdenesSegunInstancia!L11/OrdenesSegunInstancia!$T11)))</f>
        <v>-</v>
      </c>
      <c r="M12" s="126" t="str">
        <f>IF(OrdenesSegunInstancia!P11=0,"-",IF(OrdenesSegunInstancia!$T11=0,"-",(OrdenesSegunInstancia!P11/OrdenesSegunInstancia!$T11)))</f>
        <v>-</v>
      </c>
    </row>
    <row r="13" spans="1:13" ht="12.75">
      <c r="A13" s="103" t="s">
        <v>29</v>
      </c>
      <c r="B13" s="125">
        <f>IF(OrdenesSegunInstancia!B12=0,"-",IF(OrdenesSegunInstancia!R12=0,"-",(OrdenesSegunInstancia!B12/OrdenesSegunInstancia!R12)))</f>
        <v>0.5912408759124088</v>
      </c>
      <c r="C13" s="124">
        <f>IF(OrdenesSegunInstancia!F12=0,"-",IF(OrdenesSegunInstancia!R12=0,"-",(OrdenesSegunInstancia!F12/OrdenesSegunInstancia!R12)))</f>
        <v>0.24087591240875914</v>
      </c>
      <c r="D13" s="124">
        <f>IF(OrdenesSegunInstancia!J12=0,"-",IF(OrdenesSegunInstancia!R12=0,"-",(OrdenesSegunInstancia!J12/OrdenesSegunInstancia!R12)))</f>
        <v>0.15328467153284672</v>
      </c>
      <c r="E13" s="137">
        <f>IF(OrdenesSegunInstancia!N12=0,"-",IF(OrdenesSegunInstancia!R12=0,"-",(OrdenesSegunInstancia!N12/OrdenesSegunInstancia!R12)))</f>
        <v>0.014598540145985401</v>
      </c>
      <c r="F13" s="125">
        <f>IF(OrdenesSegunInstancia!C12=0,"-",IF(OrdenesSegunInstancia!S12=0,"-",(OrdenesSegunInstancia!C12/OrdenesSegunInstancia!S12)))</f>
        <v>0.49523809523809526</v>
      </c>
      <c r="G13" s="124">
        <f>IF(OrdenesSegunInstancia!G12=0,"-",IF(OrdenesSegunInstancia!S12=0,"-",(OrdenesSegunInstancia!G12/OrdenesSegunInstancia!S12)))</f>
        <v>0.2857142857142857</v>
      </c>
      <c r="H13" s="124">
        <f>IF(OrdenesSegunInstancia!K12=0,"-",IF(OrdenesSegunInstancia!S12=0,"-",(OrdenesSegunInstancia!K12/OrdenesSegunInstancia!S12)))</f>
        <v>0.2</v>
      </c>
      <c r="I13" s="137">
        <f>IF(OrdenesSegunInstancia!O12=0,"-",IF(OrdenesSegunInstancia!S12=0,"-",(OrdenesSegunInstancia!O12/OrdenesSegunInstancia!S12)))</f>
        <v>0.01904761904761905</v>
      </c>
      <c r="J13" s="125">
        <f>IF(OrdenesSegunInstancia!D12=0,"-",IF(OrdenesSegunInstancia!T12=0,"-",(OrdenesSegunInstancia!D12/OrdenesSegunInstancia!T12)))</f>
        <v>0.90625</v>
      </c>
      <c r="K13" s="124">
        <f>IF(OrdenesSegunInstancia!H12=0,"-",IF(OrdenesSegunInstancia!$T12=0,"-",(OrdenesSegunInstancia!H12/OrdenesSegunInstancia!$T12)))</f>
        <v>0.09375</v>
      </c>
      <c r="L13" s="124" t="str">
        <f>IF(OrdenesSegunInstancia!L12=0,"-",IF(OrdenesSegunInstancia!$T12=0,"-",(OrdenesSegunInstancia!L12/OrdenesSegunInstancia!$T12)))</f>
        <v>-</v>
      </c>
      <c r="M13" s="126" t="str">
        <f>IF(OrdenesSegunInstancia!P12=0,"-",IF(OrdenesSegunInstancia!$T12=0,"-",(OrdenesSegunInstancia!P12/OrdenesSegunInstancia!$T12)))</f>
        <v>-</v>
      </c>
    </row>
    <row r="14" spans="1:13" ht="12.75">
      <c r="A14" s="103" t="s">
        <v>30</v>
      </c>
      <c r="B14" s="125">
        <f>IF(OrdenesSegunInstancia!B13=0,"-",IF(OrdenesSegunInstancia!R13=0,"-",(OrdenesSegunInstancia!B13/OrdenesSegunInstancia!R13)))</f>
        <v>0.7352941176470589</v>
      </c>
      <c r="C14" s="124">
        <f>IF(OrdenesSegunInstancia!F13=0,"-",IF(OrdenesSegunInstancia!R13=0,"-",(OrdenesSegunInstancia!F13/OrdenesSegunInstancia!R13)))</f>
        <v>0.20588235294117646</v>
      </c>
      <c r="D14" s="124">
        <f>IF(OrdenesSegunInstancia!J13=0,"-",IF(OrdenesSegunInstancia!R13=0,"-",(OrdenesSegunInstancia!J13/OrdenesSegunInstancia!R13)))</f>
        <v>0.029411764705882353</v>
      </c>
      <c r="E14" s="137">
        <f>IF(OrdenesSegunInstancia!N13=0,"-",IF(OrdenesSegunInstancia!R13=0,"-",(OrdenesSegunInstancia!N13/OrdenesSegunInstancia!R13)))</f>
        <v>0.029411764705882353</v>
      </c>
      <c r="F14" s="125">
        <f>IF(OrdenesSegunInstancia!C13=0,"-",IF(OrdenesSegunInstancia!S13=0,"-",(OrdenesSegunInstancia!C13/OrdenesSegunInstancia!S13)))</f>
        <v>0.8461538461538461</v>
      </c>
      <c r="G14" s="124">
        <f>IF(OrdenesSegunInstancia!G13=0,"-",IF(OrdenesSegunInstancia!S13=0,"-",(OrdenesSegunInstancia!G13/OrdenesSegunInstancia!S13)))</f>
        <v>0.11538461538461539</v>
      </c>
      <c r="H14" s="124">
        <f>IF(OrdenesSegunInstancia!K13=0,"-",IF(OrdenesSegunInstancia!S13=0,"-",(OrdenesSegunInstancia!K13/OrdenesSegunInstancia!S13)))</f>
        <v>0.038461538461538464</v>
      </c>
      <c r="I14" s="137" t="str">
        <f>IF(OrdenesSegunInstancia!O13=0,"-",IF(OrdenesSegunInstancia!S13=0,"-",(OrdenesSegunInstancia!O13/OrdenesSegunInstancia!S13)))</f>
        <v>-</v>
      </c>
      <c r="J14" s="125">
        <f>IF(OrdenesSegunInstancia!D13=0,"-",IF(OrdenesSegunInstancia!T13=0,"-",(OrdenesSegunInstancia!D13/OrdenesSegunInstancia!T13)))</f>
        <v>0.375</v>
      </c>
      <c r="K14" s="124">
        <f>IF(OrdenesSegunInstancia!H13=0,"-",IF(OrdenesSegunInstancia!$T13=0,"-",(OrdenesSegunInstancia!H13/OrdenesSegunInstancia!$T13)))</f>
        <v>0.5</v>
      </c>
      <c r="L14" s="124" t="str">
        <f>IF(OrdenesSegunInstancia!L13=0,"-",IF(OrdenesSegunInstancia!$T13=0,"-",(OrdenesSegunInstancia!L13/OrdenesSegunInstancia!$T13)))</f>
        <v>-</v>
      </c>
      <c r="M14" s="126">
        <f>IF(OrdenesSegunInstancia!P13=0,"-",IF(OrdenesSegunInstancia!$T13=0,"-",(OrdenesSegunInstancia!P13/OrdenesSegunInstancia!$T13)))</f>
        <v>0.125</v>
      </c>
    </row>
    <row r="15" spans="1:13" ht="12.75">
      <c r="A15" s="103" t="s">
        <v>31</v>
      </c>
      <c r="B15" s="125">
        <f>IF(OrdenesSegunInstancia!B14=0,"-",IF(OrdenesSegunInstancia!R14=0,"-",(OrdenesSegunInstancia!B14/OrdenesSegunInstancia!R14)))</f>
        <v>0.75</v>
      </c>
      <c r="C15" s="124">
        <f>IF(OrdenesSegunInstancia!F14=0,"-",IF(OrdenesSegunInstancia!R14=0,"-",(OrdenesSegunInstancia!F14/OrdenesSegunInstancia!R14)))</f>
        <v>0.12096774193548387</v>
      </c>
      <c r="D15" s="124">
        <f>IF(OrdenesSegunInstancia!J14=0,"-",IF(OrdenesSegunInstancia!R14=0,"-",(OrdenesSegunInstancia!J14/OrdenesSegunInstancia!R14)))</f>
        <v>0.11290322580645161</v>
      </c>
      <c r="E15" s="137">
        <f>IF(OrdenesSegunInstancia!N14=0,"-",IF(OrdenesSegunInstancia!R14=0,"-",(OrdenesSegunInstancia!N14/OrdenesSegunInstancia!R14)))</f>
        <v>0.016129032258064516</v>
      </c>
      <c r="F15" s="125">
        <f>IF(OrdenesSegunInstancia!C14=0,"-",IF(OrdenesSegunInstancia!S14=0,"-",(OrdenesSegunInstancia!C14/OrdenesSegunInstancia!S14)))</f>
        <v>0.7352941176470589</v>
      </c>
      <c r="G15" s="124">
        <f>IF(OrdenesSegunInstancia!G14=0,"-",IF(OrdenesSegunInstancia!S14=0,"-",(OrdenesSegunInstancia!G14/OrdenesSegunInstancia!S14)))</f>
        <v>0.10784313725490197</v>
      </c>
      <c r="H15" s="124">
        <f>IF(OrdenesSegunInstancia!K14=0,"-",IF(OrdenesSegunInstancia!S14=0,"-",(OrdenesSegunInstancia!K14/OrdenesSegunInstancia!S14)))</f>
        <v>0.13725490196078433</v>
      </c>
      <c r="I15" s="137">
        <f>IF(OrdenesSegunInstancia!O14=0,"-",IF(OrdenesSegunInstancia!S14=0,"-",(OrdenesSegunInstancia!O14/OrdenesSegunInstancia!S14)))</f>
        <v>0.0196078431372549</v>
      </c>
      <c r="J15" s="125">
        <f>IF(OrdenesSegunInstancia!D14=0,"-",IF(OrdenesSegunInstancia!T14=0,"-",(OrdenesSegunInstancia!D14/OrdenesSegunInstancia!T14)))</f>
        <v>0.8181818181818182</v>
      </c>
      <c r="K15" s="124">
        <f>IF(OrdenesSegunInstancia!H14=0,"-",IF(OrdenesSegunInstancia!$T14=0,"-",(OrdenesSegunInstancia!H14/OrdenesSegunInstancia!$T14)))</f>
        <v>0.18181818181818182</v>
      </c>
      <c r="L15" s="124" t="str">
        <f>IF(OrdenesSegunInstancia!L14=0,"-",IF(OrdenesSegunInstancia!$T14=0,"-",(OrdenesSegunInstancia!L14/OrdenesSegunInstancia!$T14)))</f>
        <v>-</v>
      </c>
      <c r="M15" s="126" t="str">
        <f>IF(OrdenesSegunInstancia!P14=0,"-",IF(OrdenesSegunInstancia!$T14=0,"-",(OrdenesSegunInstancia!P14/OrdenesSegunInstancia!$T14)))</f>
        <v>-</v>
      </c>
    </row>
    <row r="16" spans="1:13" ht="12.75">
      <c r="A16" s="103" t="s">
        <v>32</v>
      </c>
      <c r="B16" s="125">
        <f>IF(OrdenesSegunInstancia!B15=0,"-",IF(OrdenesSegunInstancia!R15=0,"-",(OrdenesSegunInstancia!B15/OrdenesSegunInstancia!R15)))</f>
        <v>0.6779661016949152</v>
      </c>
      <c r="C16" s="124">
        <f>IF(OrdenesSegunInstancia!F15=0,"-",IF(OrdenesSegunInstancia!R15=0,"-",(OrdenesSegunInstancia!F15/OrdenesSegunInstancia!R15)))</f>
        <v>0.15254237288135594</v>
      </c>
      <c r="D16" s="124">
        <f>IF(OrdenesSegunInstancia!J15=0,"-",IF(OrdenesSegunInstancia!R15=0,"-",(OrdenesSegunInstancia!J15/OrdenesSegunInstancia!R15)))</f>
        <v>0.16101694915254236</v>
      </c>
      <c r="E16" s="137">
        <f>IF(OrdenesSegunInstancia!N15=0,"-",IF(OrdenesSegunInstancia!R15=0,"-",(OrdenesSegunInstancia!N15/OrdenesSegunInstancia!R15)))</f>
        <v>0.00847457627118644</v>
      </c>
      <c r="F16" s="125">
        <f>IF(OrdenesSegunInstancia!C15=0,"-",IF(OrdenesSegunInstancia!S15=0,"-",(OrdenesSegunInstancia!C15/OrdenesSegunInstancia!S15)))</f>
        <v>0.6635514018691588</v>
      </c>
      <c r="G16" s="124">
        <f>IF(OrdenesSegunInstancia!G15=0,"-",IF(OrdenesSegunInstancia!S15=0,"-",(OrdenesSegunInstancia!G15/OrdenesSegunInstancia!S15)))</f>
        <v>0.1588785046728972</v>
      </c>
      <c r="H16" s="124">
        <f>IF(OrdenesSegunInstancia!K15=0,"-",IF(OrdenesSegunInstancia!S15=0,"-",(OrdenesSegunInstancia!K15/OrdenesSegunInstancia!S15)))</f>
        <v>0.16822429906542055</v>
      </c>
      <c r="I16" s="137">
        <f>IF(OrdenesSegunInstancia!O15=0,"-",IF(OrdenesSegunInstancia!S15=0,"-",(OrdenesSegunInstancia!O15/OrdenesSegunInstancia!S15)))</f>
        <v>0.009345794392523364</v>
      </c>
      <c r="J16" s="125">
        <f>IF(OrdenesSegunInstancia!D15=0,"-",IF(OrdenesSegunInstancia!T15=0,"-",(OrdenesSegunInstancia!D15/OrdenesSegunInstancia!T15)))</f>
        <v>0.8181818181818182</v>
      </c>
      <c r="K16" s="124">
        <f>IF(OrdenesSegunInstancia!H15=0,"-",IF(OrdenesSegunInstancia!$T15=0,"-",(OrdenesSegunInstancia!H15/OrdenesSegunInstancia!$T15)))</f>
        <v>0.09090909090909091</v>
      </c>
      <c r="L16" s="124">
        <f>IF(OrdenesSegunInstancia!L15=0,"-",IF(OrdenesSegunInstancia!$T15=0,"-",(OrdenesSegunInstancia!L15/OrdenesSegunInstancia!$T15)))</f>
        <v>0.09090909090909091</v>
      </c>
      <c r="M16" s="126" t="str">
        <f>IF(OrdenesSegunInstancia!P15=0,"-",IF(OrdenesSegunInstancia!$T15=0,"-",(OrdenesSegunInstancia!P15/OrdenesSegunInstancia!$T15)))</f>
        <v>-</v>
      </c>
    </row>
    <row r="17" spans="1:13" ht="12.75">
      <c r="A17" s="103" t="s">
        <v>33</v>
      </c>
      <c r="B17" s="125">
        <f>IF(OrdenesSegunInstancia!B16=0,"-",IF(OrdenesSegunInstancia!R16=0,"-",(OrdenesSegunInstancia!B16/OrdenesSegunInstancia!R16)))</f>
        <v>0.8454861111111112</v>
      </c>
      <c r="C17" s="124">
        <f>IF(OrdenesSegunInstancia!F16=0,"-",IF(OrdenesSegunInstancia!R16=0,"-",(OrdenesSegunInstancia!F16/OrdenesSegunInstancia!R16)))</f>
        <v>0.10416666666666667</v>
      </c>
      <c r="D17" s="124">
        <f>IF(OrdenesSegunInstancia!J16=0,"-",IF(OrdenesSegunInstancia!R16=0,"-",(OrdenesSegunInstancia!J16/OrdenesSegunInstancia!R16)))</f>
        <v>0.043402777777777776</v>
      </c>
      <c r="E17" s="137">
        <f>IF(OrdenesSegunInstancia!N16=0,"-",IF(OrdenesSegunInstancia!R16=0,"-",(OrdenesSegunInstancia!N16/OrdenesSegunInstancia!R16)))</f>
        <v>0.006944444444444444</v>
      </c>
      <c r="F17" s="125">
        <f>IF(OrdenesSegunInstancia!C16=0,"-",IF(OrdenesSegunInstancia!S16=0,"-",(OrdenesSegunInstancia!C16/OrdenesSegunInstancia!S16)))</f>
        <v>0.8224852071005917</v>
      </c>
      <c r="G17" s="124">
        <f>IF(OrdenesSegunInstancia!G16=0,"-",IF(OrdenesSegunInstancia!S16=0,"-",(OrdenesSegunInstancia!G16/OrdenesSegunInstancia!S16)))</f>
        <v>0.10355029585798817</v>
      </c>
      <c r="H17" s="124">
        <f>IF(OrdenesSegunInstancia!K16=0,"-",IF(OrdenesSegunInstancia!S16=0,"-",(OrdenesSegunInstancia!K16/OrdenesSegunInstancia!S16)))</f>
        <v>0.0650887573964497</v>
      </c>
      <c r="I17" s="137">
        <f>IF(OrdenesSegunInstancia!O16=0,"-",IF(OrdenesSegunInstancia!S16=0,"-",(OrdenesSegunInstancia!O16/OrdenesSegunInstancia!S16)))</f>
        <v>0.008875739644970414</v>
      </c>
      <c r="J17" s="125">
        <f>IF(OrdenesSegunInstancia!D16=0,"-",IF(OrdenesSegunInstancia!T16=0,"-",(OrdenesSegunInstancia!D16/OrdenesSegunInstancia!T16)))</f>
        <v>0.8781512605042017</v>
      </c>
      <c r="K17" s="124">
        <f>IF(OrdenesSegunInstancia!H16=0,"-",IF(OrdenesSegunInstancia!$T16=0,"-",(OrdenesSegunInstancia!H16/OrdenesSegunInstancia!$T16)))</f>
        <v>0.10504201680672269</v>
      </c>
      <c r="L17" s="124">
        <f>IF(OrdenesSegunInstancia!L16=0,"-",IF(OrdenesSegunInstancia!$T16=0,"-",(OrdenesSegunInstancia!L16/OrdenesSegunInstancia!$T16)))</f>
        <v>0.012605042016806723</v>
      </c>
      <c r="M17" s="126">
        <f>IF(OrdenesSegunInstancia!P16=0,"-",IF(OrdenesSegunInstancia!$T16=0,"-",(OrdenesSegunInstancia!P16/OrdenesSegunInstancia!$T16)))</f>
        <v>0.004201680672268907</v>
      </c>
    </row>
    <row r="18" spans="1:13" ht="12.75">
      <c r="A18" s="103" t="s">
        <v>34</v>
      </c>
      <c r="B18" s="125">
        <f>IF(OrdenesSegunInstancia!B17=0,"-",IF(OrdenesSegunInstancia!R17=0,"-",(OrdenesSegunInstancia!B17/OrdenesSegunInstancia!R17)))</f>
        <v>0.8619718309859155</v>
      </c>
      <c r="C18" s="124">
        <f>IF(OrdenesSegunInstancia!F17=0,"-",IF(OrdenesSegunInstancia!R17=0,"-",(OrdenesSegunInstancia!F17/OrdenesSegunInstancia!R17)))</f>
        <v>0.061971830985915494</v>
      </c>
      <c r="D18" s="124">
        <f>IF(OrdenesSegunInstancia!J17=0,"-",IF(OrdenesSegunInstancia!R17=0,"-",(OrdenesSegunInstancia!J17/OrdenesSegunInstancia!R17)))</f>
        <v>0.05352112676056338</v>
      </c>
      <c r="E18" s="137">
        <f>IF(OrdenesSegunInstancia!N17=0,"-",IF(OrdenesSegunInstancia!R17=0,"-",(OrdenesSegunInstancia!N17/OrdenesSegunInstancia!R17)))</f>
        <v>0.022535211267605635</v>
      </c>
      <c r="F18" s="125">
        <f>IF(OrdenesSegunInstancia!C17=0,"-",IF(OrdenesSegunInstancia!S17=0,"-",(OrdenesSegunInstancia!C17/OrdenesSegunInstancia!S17)))</f>
        <v>0.8377483443708609</v>
      </c>
      <c r="G18" s="124">
        <f>IF(OrdenesSegunInstancia!G17=0,"-",IF(OrdenesSegunInstancia!S17=0,"-",(OrdenesSegunInstancia!G17/OrdenesSegunInstancia!S17)))</f>
        <v>0.0728476821192053</v>
      </c>
      <c r="H18" s="124">
        <f>IF(OrdenesSegunInstancia!K17=0,"-",IF(OrdenesSegunInstancia!S17=0,"-",(OrdenesSegunInstancia!K17/OrdenesSegunInstancia!S17)))</f>
        <v>0.06291390728476821</v>
      </c>
      <c r="I18" s="137">
        <f>IF(OrdenesSegunInstancia!O17=0,"-",IF(OrdenesSegunInstancia!S17=0,"-",(OrdenesSegunInstancia!O17/OrdenesSegunInstancia!S17)))</f>
        <v>0.026490066225165563</v>
      </c>
      <c r="J18" s="125">
        <f>IF(OrdenesSegunInstancia!D17=0,"-",IF(OrdenesSegunInstancia!T17=0,"-",(OrdenesSegunInstancia!D17/OrdenesSegunInstancia!T17)))</f>
        <v>1</v>
      </c>
      <c r="K18" s="124" t="str">
        <f>IF(OrdenesSegunInstancia!H17=0,"-",IF(OrdenesSegunInstancia!$T17=0,"-",(OrdenesSegunInstancia!H17/OrdenesSegunInstancia!$T17)))</f>
        <v>-</v>
      </c>
      <c r="L18" s="124" t="str">
        <f>IF(OrdenesSegunInstancia!L17=0,"-",IF(OrdenesSegunInstancia!$T17=0,"-",(OrdenesSegunInstancia!L17/OrdenesSegunInstancia!$T17)))</f>
        <v>-</v>
      </c>
      <c r="M18" s="126" t="str">
        <f>IF(OrdenesSegunInstancia!P17=0,"-",IF(OrdenesSegunInstancia!$T17=0,"-",(OrdenesSegunInstancia!P17/OrdenesSegunInstancia!$T17)))</f>
        <v>-</v>
      </c>
    </row>
    <row r="19" spans="1:13" ht="12.75">
      <c r="A19" s="103" t="s">
        <v>35</v>
      </c>
      <c r="B19" s="125">
        <f>IF(OrdenesSegunInstancia!B18=0,"-",IF(OrdenesSegunInstancia!R18=0,"-",(OrdenesSegunInstancia!B18/OrdenesSegunInstancia!R18)))</f>
        <v>0.7619047619047619</v>
      </c>
      <c r="C19" s="124">
        <f>IF(OrdenesSegunInstancia!F18=0,"-",IF(OrdenesSegunInstancia!R18=0,"-",(OrdenesSegunInstancia!F18/OrdenesSegunInstancia!R18)))</f>
        <v>0.15873015873015872</v>
      </c>
      <c r="D19" s="124">
        <f>IF(OrdenesSegunInstancia!J18=0,"-",IF(OrdenesSegunInstancia!R18=0,"-",(OrdenesSegunInstancia!J18/OrdenesSegunInstancia!R18)))</f>
        <v>0.047619047619047616</v>
      </c>
      <c r="E19" s="137">
        <f>IF(OrdenesSegunInstancia!N18=0,"-",IF(OrdenesSegunInstancia!R18=0,"-",(OrdenesSegunInstancia!N18/OrdenesSegunInstancia!R18)))</f>
        <v>0.031746031746031744</v>
      </c>
      <c r="F19" s="125">
        <f>IF(OrdenesSegunInstancia!C18=0,"-",IF(OrdenesSegunInstancia!S18=0,"-",(OrdenesSegunInstancia!C18/OrdenesSegunInstancia!S18)))</f>
        <v>0.7115384615384616</v>
      </c>
      <c r="G19" s="124">
        <f>IF(OrdenesSegunInstancia!G18=0,"-",IF(OrdenesSegunInstancia!S18=0,"-",(OrdenesSegunInstancia!G18/OrdenesSegunInstancia!S18)))</f>
        <v>0.19230769230769232</v>
      </c>
      <c r="H19" s="124">
        <f>IF(OrdenesSegunInstancia!K18=0,"-",IF(OrdenesSegunInstancia!S18=0,"-",(OrdenesSegunInstancia!K18/OrdenesSegunInstancia!S18)))</f>
        <v>0.057692307692307696</v>
      </c>
      <c r="I19" s="137">
        <f>IF(OrdenesSegunInstancia!O18=0,"-",IF(OrdenesSegunInstancia!S18=0,"-",(OrdenesSegunInstancia!O18/OrdenesSegunInstancia!S18)))</f>
        <v>0.038461538461538464</v>
      </c>
      <c r="J19" s="125">
        <f>IF(OrdenesSegunInstancia!D18=0,"-",IF(OrdenesSegunInstancia!T18=0,"-",(OrdenesSegunInstancia!D18/OrdenesSegunInstancia!T18)))</f>
        <v>1</v>
      </c>
      <c r="K19" s="124" t="str">
        <f>IF(OrdenesSegunInstancia!H18=0,"-",IF(OrdenesSegunInstancia!$T18=0,"-",(OrdenesSegunInstancia!H18/OrdenesSegunInstancia!$T18)))</f>
        <v>-</v>
      </c>
      <c r="L19" s="124" t="str">
        <f>IF(OrdenesSegunInstancia!L18=0,"-",IF(OrdenesSegunInstancia!$T18=0,"-",(OrdenesSegunInstancia!L18/OrdenesSegunInstancia!$T18)))</f>
        <v>-</v>
      </c>
      <c r="M19" s="126" t="str">
        <f>IF(OrdenesSegunInstancia!P18=0,"-",IF(OrdenesSegunInstancia!$T18=0,"-",(OrdenesSegunInstancia!P18/OrdenesSegunInstancia!$T18)))</f>
        <v>-</v>
      </c>
    </row>
    <row r="20" spans="1:13" ht="12.75">
      <c r="A20" s="103" t="s">
        <v>36</v>
      </c>
      <c r="B20" s="125">
        <f>IF(OrdenesSegunInstancia!B19=0,"-",IF(OrdenesSegunInstancia!R19=0,"-",(OrdenesSegunInstancia!B19/OrdenesSegunInstancia!R19)))</f>
        <v>0.7634408602150538</v>
      </c>
      <c r="C20" s="124">
        <f>IF(OrdenesSegunInstancia!F19=0,"-",IF(OrdenesSegunInstancia!R19=0,"-",(OrdenesSegunInstancia!F19/OrdenesSegunInstancia!R19)))</f>
        <v>0.10752688172043011</v>
      </c>
      <c r="D20" s="124">
        <f>IF(OrdenesSegunInstancia!J19=0,"-",IF(OrdenesSegunInstancia!R19=0,"-",(OrdenesSegunInstancia!J19/OrdenesSegunInstancia!R19)))</f>
        <v>0.11827956989247312</v>
      </c>
      <c r="E20" s="137">
        <f>IF(OrdenesSegunInstancia!N19=0,"-",IF(OrdenesSegunInstancia!R19=0,"-",(OrdenesSegunInstancia!N19/OrdenesSegunInstancia!R19)))</f>
        <v>0.010752688172043012</v>
      </c>
      <c r="F20" s="125">
        <f>IF(OrdenesSegunInstancia!C19=0,"-",IF(OrdenesSegunInstancia!S19=0,"-",(OrdenesSegunInstancia!C19/OrdenesSegunInstancia!S19)))</f>
        <v>0.72</v>
      </c>
      <c r="G20" s="124">
        <f>IF(OrdenesSegunInstancia!G19=0,"-",IF(OrdenesSegunInstancia!S19=0,"-",(OrdenesSegunInstancia!G19/OrdenesSegunInstancia!S19)))</f>
        <v>0.12</v>
      </c>
      <c r="H20" s="124">
        <f>IF(OrdenesSegunInstancia!K19=0,"-",IF(OrdenesSegunInstancia!S19=0,"-",(OrdenesSegunInstancia!K19/OrdenesSegunInstancia!S19)))</f>
        <v>0.14666666666666667</v>
      </c>
      <c r="I20" s="137">
        <f>IF(OrdenesSegunInstancia!O19=0,"-",IF(OrdenesSegunInstancia!S19=0,"-",(OrdenesSegunInstancia!O19/OrdenesSegunInstancia!S19)))</f>
        <v>0.013333333333333334</v>
      </c>
      <c r="J20" s="125">
        <f>IF(OrdenesSegunInstancia!D19=0,"-",IF(OrdenesSegunInstancia!T19=0,"-",(OrdenesSegunInstancia!D19/OrdenesSegunInstancia!T19)))</f>
        <v>0.9444444444444444</v>
      </c>
      <c r="K20" s="124">
        <f>IF(OrdenesSegunInstancia!H19=0,"-",IF(OrdenesSegunInstancia!$T19=0,"-",(OrdenesSegunInstancia!H19/OrdenesSegunInstancia!$T19)))</f>
        <v>0.05555555555555555</v>
      </c>
      <c r="L20" s="124" t="str">
        <f>IF(OrdenesSegunInstancia!L19=0,"-",IF(OrdenesSegunInstancia!$T19=0,"-",(OrdenesSegunInstancia!L19/OrdenesSegunInstancia!$T19)))</f>
        <v>-</v>
      </c>
      <c r="M20" s="126" t="str">
        <f>IF(OrdenesSegunInstancia!P19=0,"-",IF(OrdenesSegunInstancia!$T19=0,"-",(OrdenesSegunInstancia!P19/OrdenesSegunInstancia!$T19)))</f>
        <v>-</v>
      </c>
    </row>
    <row r="21" spans="1:13" ht="12.75">
      <c r="A21" s="103" t="s">
        <v>37</v>
      </c>
      <c r="B21" s="125">
        <f>IF(OrdenesSegunInstancia!B20=0,"-",IF(OrdenesSegunInstancia!R20=0,"-",(OrdenesSegunInstancia!B20/OrdenesSegunInstancia!R20)))</f>
        <v>0.7757575757575758</v>
      </c>
      <c r="C21" s="124">
        <f>IF(OrdenesSegunInstancia!F20=0,"-",IF(OrdenesSegunInstancia!R20=0,"-",(OrdenesSegunInstancia!F20/OrdenesSegunInstancia!R20)))</f>
        <v>0.17373737373737375</v>
      </c>
      <c r="D21" s="124">
        <f>IF(OrdenesSegunInstancia!J20=0,"-",IF(OrdenesSegunInstancia!R20=0,"-",(OrdenesSegunInstancia!J20/OrdenesSegunInstancia!R20)))</f>
        <v>0.03636363636363636</v>
      </c>
      <c r="E21" s="137">
        <f>IF(OrdenesSegunInstancia!N20=0,"-",IF(OrdenesSegunInstancia!R20=0,"-",(OrdenesSegunInstancia!N20/OrdenesSegunInstancia!R20)))</f>
        <v>0.014141414141414142</v>
      </c>
      <c r="F21" s="125">
        <f>IF(OrdenesSegunInstancia!C20=0,"-",IF(OrdenesSegunInstancia!S20=0,"-",(OrdenesSegunInstancia!C20/OrdenesSegunInstancia!S20)))</f>
        <v>0.7695473251028807</v>
      </c>
      <c r="G21" s="124">
        <f>IF(OrdenesSegunInstancia!G20=0,"-",IF(OrdenesSegunInstancia!S20=0,"-",(OrdenesSegunInstancia!G20/OrdenesSegunInstancia!S20)))</f>
        <v>0.13580246913580246</v>
      </c>
      <c r="H21" s="124">
        <f>IF(OrdenesSegunInstancia!K20=0,"-",IF(OrdenesSegunInstancia!S20=0,"-",(OrdenesSegunInstancia!K20/OrdenesSegunInstancia!S20)))</f>
        <v>0.06995884773662552</v>
      </c>
      <c r="I21" s="137">
        <f>IF(OrdenesSegunInstancia!O20=0,"-",IF(OrdenesSegunInstancia!S20=0,"-",(OrdenesSegunInstancia!O20/OrdenesSegunInstancia!S20)))</f>
        <v>0.024691358024691357</v>
      </c>
      <c r="J21" s="125">
        <f>IF(OrdenesSegunInstancia!D20=0,"-",IF(OrdenesSegunInstancia!T20=0,"-",(OrdenesSegunInstancia!D20/OrdenesSegunInstancia!T20)))</f>
        <v>0.782608695652174</v>
      </c>
      <c r="K21" s="124">
        <f>IF(OrdenesSegunInstancia!H20=0,"-",IF(OrdenesSegunInstancia!$T20=0,"-",(OrdenesSegunInstancia!H20/OrdenesSegunInstancia!$T20)))</f>
        <v>0.20948616600790515</v>
      </c>
      <c r="L21" s="124">
        <f>IF(OrdenesSegunInstancia!L20=0,"-",IF(OrdenesSegunInstancia!$T20=0,"-",(OrdenesSegunInstancia!L20/OrdenesSegunInstancia!$T20)))</f>
        <v>0.003952569169960474</v>
      </c>
      <c r="M21" s="126">
        <f>IF(OrdenesSegunInstancia!P20=0,"-",IF(OrdenesSegunInstancia!$T20=0,"-",(OrdenesSegunInstancia!P20/OrdenesSegunInstancia!$T20)))</f>
        <v>0.003952569169960474</v>
      </c>
    </row>
    <row r="22" spans="1:13" ht="12.75">
      <c r="A22" s="103" t="s">
        <v>38</v>
      </c>
      <c r="B22" s="125">
        <f>IF(OrdenesSegunInstancia!B21=0,"-",IF(OrdenesSegunInstancia!R21=0,"-",(OrdenesSegunInstancia!B21/OrdenesSegunInstancia!R21)))</f>
        <v>0.5769230769230769</v>
      </c>
      <c r="C22" s="124">
        <f>IF(OrdenesSegunInstancia!F21=0,"-",IF(OrdenesSegunInstancia!R21=0,"-",(OrdenesSegunInstancia!F21/OrdenesSegunInstancia!R21)))</f>
        <v>0.21794871794871795</v>
      </c>
      <c r="D22" s="124">
        <f>IF(OrdenesSegunInstancia!J21=0,"-",IF(OrdenesSegunInstancia!R21=0,"-",(OrdenesSegunInstancia!J21/OrdenesSegunInstancia!R21)))</f>
        <v>0.20512820512820512</v>
      </c>
      <c r="E22" s="137" t="str">
        <f>IF(OrdenesSegunInstancia!N21=0,"-",IF(OrdenesSegunInstancia!R21=0,"-",(OrdenesSegunInstancia!N21/OrdenesSegunInstancia!R21)))</f>
        <v>-</v>
      </c>
      <c r="F22" s="125">
        <f>IF(OrdenesSegunInstancia!C21=0,"-",IF(OrdenesSegunInstancia!S21=0,"-",(OrdenesSegunInstancia!C21/OrdenesSegunInstancia!S21)))</f>
        <v>0.5616438356164384</v>
      </c>
      <c r="G22" s="124">
        <f>IF(OrdenesSegunInstancia!G21=0,"-",IF(OrdenesSegunInstancia!S21=0,"-",(OrdenesSegunInstancia!G21/OrdenesSegunInstancia!S21)))</f>
        <v>0.2191780821917808</v>
      </c>
      <c r="H22" s="124">
        <f>IF(OrdenesSegunInstancia!K21=0,"-",IF(OrdenesSegunInstancia!S21=0,"-",(OrdenesSegunInstancia!K21/OrdenesSegunInstancia!S21)))</f>
        <v>0.2191780821917808</v>
      </c>
      <c r="I22" s="137" t="str">
        <f>IF(OrdenesSegunInstancia!O21=0,"-",IF(OrdenesSegunInstancia!S21=0,"-",(OrdenesSegunInstancia!O21/OrdenesSegunInstancia!S21)))</f>
        <v>-</v>
      </c>
      <c r="J22" s="125">
        <f>IF(OrdenesSegunInstancia!D21=0,"-",IF(OrdenesSegunInstancia!T21=0,"-",(OrdenesSegunInstancia!D21/OrdenesSegunInstancia!T21)))</f>
        <v>0.8</v>
      </c>
      <c r="K22" s="124">
        <f>IF(OrdenesSegunInstancia!H21=0,"-",IF(OrdenesSegunInstancia!$T21=0,"-",(OrdenesSegunInstancia!H21/OrdenesSegunInstancia!$T21)))</f>
        <v>0.2</v>
      </c>
      <c r="L22" s="124" t="str">
        <f>IF(OrdenesSegunInstancia!L21=0,"-",IF(OrdenesSegunInstancia!$T21=0,"-",(OrdenesSegunInstancia!L21/OrdenesSegunInstancia!$T21)))</f>
        <v>-</v>
      </c>
      <c r="M22" s="126" t="str">
        <f>IF(OrdenesSegunInstancia!P21=0,"-",IF(OrdenesSegunInstancia!$T21=0,"-",(OrdenesSegunInstancia!P21/OrdenesSegunInstancia!$T21)))</f>
        <v>-</v>
      </c>
    </row>
    <row r="23" spans="1:13" ht="12.75">
      <c r="A23" s="103" t="s">
        <v>39</v>
      </c>
      <c r="B23" s="125">
        <f>IF(OrdenesSegunInstancia!B22=0,"-",IF(OrdenesSegunInstancia!R22=0,"-",(OrdenesSegunInstancia!B22/OrdenesSegunInstancia!R22)))</f>
        <v>0.8372093023255814</v>
      </c>
      <c r="C23" s="124">
        <f>IF(OrdenesSegunInstancia!F22=0,"-",IF(OrdenesSegunInstancia!R22=0,"-",(OrdenesSegunInstancia!F22/OrdenesSegunInstancia!R22)))</f>
        <v>0.09302325581395349</v>
      </c>
      <c r="D23" s="124">
        <f>IF(OrdenesSegunInstancia!J22=0,"-",IF(OrdenesSegunInstancia!R22=0,"-",(OrdenesSegunInstancia!J22/OrdenesSegunInstancia!R22)))</f>
        <v>0.023255813953488372</v>
      </c>
      <c r="E23" s="137">
        <f>IF(OrdenesSegunInstancia!N22=0,"-",IF(OrdenesSegunInstancia!R22=0,"-",(OrdenesSegunInstancia!N22/OrdenesSegunInstancia!R22)))</f>
        <v>0.046511627906976744</v>
      </c>
      <c r="F23" s="125">
        <f>IF(OrdenesSegunInstancia!C22=0,"-",IF(OrdenesSegunInstancia!S22=0,"-",(OrdenesSegunInstancia!C22/OrdenesSegunInstancia!S22)))</f>
        <v>0.8108108108108109</v>
      </c>
      <c r="G23" s="124">
        <f>IF(OrdenesSegunInstancia!G22=0,"-",IF(OrdenesSegunInstancia!S22=0,"-",(OrdenesSegunInstancia!G22/OrdenesSegunInstancia!S22)))</f>
        <v>0.10810810810810811</v>
      </c>
      <c r="H23" s="124">
        <f>IF(OrdenesSegunInstancia!K22=0,"-",IF(OrdenesSegunInstancia!S22=0,"-",(OrdenesSegunInstancia!K22/OrdenesSegunInstancia!S22)))</f>
        <v>0.02702702702702703</v>
      </c>
      <c r="I23" s="137">
        <f>IF(OrdenesSegunInstancia!O22=0,"-",IF(OrdenesSegunInstancia!S22=0,"-",(OrdenesSegunInstancia!O22/OrdenesSegunInstancia!S22)))</f>
        <v>0.05405405405405406</v>
      </c>
      <c r="J23" s="125">
        <f>IF(OrdenesSegunInstancia!D22=0,"-",IF(OrdenesSegunInstancia!T22=0,"-",(OrdenesSegunInstancia!D22/OrdenesSegunInstancia!T22)))</f>
        <v>1</v>
      </c>
      <c r="K23" s="124" t="str">
        <f>IF(OrdenesSegunInstancia!H22=0,"-",IF(OrdenesSegunInstancia!$T22=0,"-",(OrdenesSegunInstancia!H22/OrdenesSegunInstancia!$T22)))</f>
        <v>-</v>
      </c>
      <c r="L23" s="124" t="str">
        <f>IF(OrdenesSegunInstancia!L22=0,"-",IF(OrdenesSegunInstancia!$T22=0,"-",(OrdenesSegunInstancia!L22/OrdenesSegunInstancia!$T22)))</f>
        <v>-</v>
      </c>
      <c r="M23" s="126" t="str">
        <f>IF(OrdenesSegunInstancia!P22=0,"-",IF(OrdenesSegunInstancia!$T22=0,"-",(OrdenesSegunInstancia!P22/OrdenesSegunInstancia!$T22)))</f>
        <v>-</v>
      </c>
    </row>
    <row r="24" spans="1:13" ht="12.75">
      <c r="A24" s="103" t="s">
        <v>40</v>
      </c>
      <c r="B24" s="125">
        <f>IF(OrdenesSegunInstancia!B23=0,"-",IF(OrdenesSegunInstancia!R23=0,"-",(OrdenesSegunInstancia!B23/OrdenesSegunInstancia!R23)))</f>
        <v>0.8512658227848101</v>
      </c>
      <c r="C24" s="124">
        <f>IF(OrdenesSegunInstancia!F23=0,"-",IF(OrdenesSegunInstancia!R23=0,"-",(OrdenesSegunInstancia!F23/OrdenesSegunInstancia!R23)))</f>
        <v>0.13291139240506328</v>
      </c>
      <c r="D24" s="124">
        <f>IF(OrdenesSegunInstancia!J23=0,"-",IF(OrdenesSegunInstancia!R23=0,"-",(OrdenesSegunInstancia!J23/OrdenesSegunInstancia!R23)))</f>
        <v>0.00949367088607595</v>
      </c>
      <c r="E24" s="137">
        <f>IF(OrdenesSegunInstancia!N23=0,"-",IF(OrdenesSegunInstancia!R23=0,"-",(OrdenesSegunInstancia!N23/OrdenesSegunInstancia!R23)))</f>
        <v>0.006329113924050633</v>
      </c>
      <c r="F24" s="125">
        <f>IF(OrdenesSegunInstancia!C23=0,"-",IF(OrdenesSegunInstancia!S23=0,"-",(OrdenesSegunInstancia!C23/OrdenesSegunInstancia!S23)))</f>
        <v>0.8571428571428571</v>
      </c>
      <c r="G24" s="124">
        <f>IF(OrdenesSegunInstancia!G23=0,"-",IF(OrdenesSegunInstancia!S23=0,"-",(OrdenesSegunInstancia!G23/OrdenesSegunInstancia!S23)))</f>
        <v>0.1130952380952381</v>
      </c>
      <c r="H24" s="124">
        <f>IF(OrdenesSegunInstancia!K23=0,"-",IF(OrdenesSegunInstancia!S23=0,"-",(OrdenesSegunInstancia!K23/OrdenesSegunInstancia!S23)))</f>
        <v>0.017857142857142856</v>
      </c>
      <c r="I24" s="137">
        <f>IF(OrdenesSegunInstancia!O23=0,"-",IF(OrdenesSegunInstancia!S23=0,"-",(OrdenesSegunInstancia!O23/OrdenesSegunInstancia!S23)))</f>
        <v>0.011904761904761904</v>
      </c>
      <c r="J24" s="125">
        <f>IF(OrdenesSegunInstancia!D23=0,"-",IF(OrdenesSegunInstancia!T23=0,"-",(OrdenesSegunInstancia!D23/OrdenesSegunInstancia!T23)))</f>
        <v>0.8445945945945946</v>
      </c>
      <c r="K24" s="124">
        <f>IF(OrdenesSegunInstancia!H23=0,"-",IF(OrdenesSegunInstancia!$T23=0,"-",(OrdenesSegunInstancia!H23/OrdenesSegunInstancia!$T23)))</f>
        <v>0.1554054054054054</v>
      </c>
      <c r="L24" s="124" t="str">
        <f>IF(OrdenesSegunInstancia!L23=0,"-",IF(OrdenesSegunInstancia!$T23=0,"-",(OrdenesSegunInstancia!L23/OrdenesSegunInstancia!$T23)))</f>
        <v>-</v>
      </c>
      <c r="M24" s="126" t="str">
        <f>IF(OrdenesSegunInstancia!P23=0,"-",IF(OrdenesSegunInstancia!$T23=0,"-",(OrdenesSegunInstancia!P23/OrdenesSegunInstancia!$T23)))</f>
        <v>-</v>
      </c>
    </row>
    <row r="25" spans="1:13" ht="13.5" thickBot="1">
      <c r="A25" s="104" t="s">
        <v>41</v>
      </c>
      <c r="B25" s="127">
        <f>IF(OrdenesSegunInstancia!B24=0,"-",IF(OrdenesSegunInstancia!R24=0,"-",(OrdenesSegunInstancia!B24/OrdenesSegunInstancia!R24)))</f>
        <v>0.6428571428571429</v>
      </c>
      <c r="C25" s="128">
        <f>IF(OrdenesSegunInstancia!F24=0,"-",IF(OrdenesSegunInstancia!R24=0,"-",(OrdenesSegunInstancia!F24/OrdenesSegunInstancia!R24)))</f>
        <v>0.21428571428571427</v>
      </c>
      <c r="D25" s="128">
        <f>IF(OrdenesSegunInstancia!J24=0,"-",IF(OrdenesSegunInstancia!R24=0,"-",(OrdenesSegunInstancia!J24/OrdenesSegunInstancia!R24)))</f>
        <v>0.14285714285714285</v>
      </c>
      <c r="E25" s="138" t="str">
        <f>IF(OrdenesSegunInstancia!N24=0,"-",IF(OrdenesSegunInstancia!R24=0,"-",(OrdenesSegunInstancia!N24/OrdenesSegunInstancia!R24)))</f>
        <v>-</v>
      </c>
      <c r="F25" s="127">
        <f>IF(OrdenesSegunInstancia!C24=0,"-",IF(OrdenesSegunInstancia!S24=0,"-",(OrdenesSegunInstancia!C24/OrdenesSegunInstancia!S24)))</f>
        <v>0.6363636363636364</v>
      </c>
      <c r="G25" s="128">
        <f>IF(OrdenesSegunInstancia!G24=0,"-",IF(OrdenesSegunInstancia!S24=0,"-",(OrdenesSegunInstancia!G24/OrdenesSegunInstancia!S24)))</f>
        <v>0.2727272727272727</v>
      </c>
      <c r="H25" s="128">
        <f>IF(OrdenesSegunInstancia!K24=0,"-",IF(OrdenesSegunInstancia!S24=0,"-",(OrdenesSegunInstancia!K24/OrdenesSegunInstancia!S24)))</f>
        <v>0.09090909090909091</v>
      </c>
      <c r="I25" s="138" t="str">
        <f>IF(OrdenesSegunInstancia!O24=0,"-",IF(OrdenesSegunInstancia!S24=0,"-",(OrdenesSegunInstancia!O24/OrdenesSegunInstancia!S24)))</f>
        <v>-</v>
      </c>
      <c r="J25" s="127">
        <f>IF(OrdenesSegunInstancia!D24=0,"-",IF(OrdenesSegunInstancia!T24=0,"-",(OrdenesSegunInstancia!D24/OrdenesSegunInstancia!T24)))</f>
        <v>0.6666666666666666</v>
      </c>
      <c r="K25" s="128" t="str">
        <f>IF(OrdenesSegunInstancia!H24=0,"-",IF(OrdenesSegunInstancia!$T24=0,"-",(OrdenesSegunInstancia!H24/OrdenesSegunInstancia!$T24)))</f>
        <v>-</v>
      </c>
      <c r="L25" s="128">
        <f>IF(OrdenesSegunInstancia!L24=0,"-",IF(OrdenesSegunInstancia!$T24=0,"-",(OrdenesSegunInstancia!L24/OrdenesSegunInstancia!$T24)))</f>
        <v>0.3333333333333333</v>
      </c>
      <c r="M25" s="129" t="str">
        <f>IF(OrdenesSegunInstancia!P24=0,"-",IF(OrdenesSegunInstancia!$T24=0,"-",(OrdenesSegunInstancia!P24/OrdenesSegunInstancia!$T24)))</f>
        <v>-</v>
      </c>
    </row>
    <row r="26" spans="1:13" ht="13.5" thickBot="1">
      <c r="A26" s="108" t="s">
        <v>42</v>
      </c>
      <c r="B26" s="130">
        <f>IF(OrdenesSegunInstancia!B25=0,"-",IF(OrdenesSegunInstancia!R25=0,"-",(OrdenesSegunInstancia!B25/OrdenesSegunInstancia!R25)))</f>
        <v>0.7810361681329423</v>
      </c>
      <c r="C26" s="131">
        <f>IF(OrdenesSegunInstancia!F25=0,"-",IF(OrdenesSegunInstancia!R25=0,"-",(OrdenesSegunInstancia!F25/OrdenesSegunInstancia!R25)))</f>
        <v>0.13033561420658196</v>
      </c>
      <c r="D26" s="131">
        <f>IF(OrdenesSegunInstancia!J25=0,"-",IF(OrdenesSegunInstancia!R25=0,"-",(OrdenesSegunInstancia!J25/OrdenesSegunInstancia!R25)))</f>
        <v>0.07429130009775171</v>
      </c>
      <c r="E26" s="139">
        <f>IF(OrdenesSegunInstancia!N25=0,"-",IF(OrdenesSegunInstancia!R25=0,"-",(OrdenesSegunInstancia!N25/OrdenesSegunInstancia!R25)))</f>
        <v>0.014336917562724014</v>
      </c>
      <c r="F26" s="130">
        <f>IF(OrdenesSegunInstancia!C25=0,"-",IF(OrdenesSegunInstancia!S25=0,"-",(OrdenesSegunInstancia!C25/OrdenesSegunInstancia!S25)))</f>
        <v>0.7510489510489511</v>
      </c>
      <c r="G26" s="131">
        <f>IF(OrdenesSegunInstancia!G25=0,"-",IF(OrdenesSegunInstancia!S25=0,"-",(OrdenesSegunInstancia!G25/OrdenesSegunInstancia!S25)))</f>
        <v>0.12634032634032635</v>
      </c>
      <c r="H26" s="131">
        <f>IF(OrdenesSegunInstancia!K25=0,"-",IF(OrdenesSegunInstancia!S25=0,"-",(OrdenesSegunInstancia!K25/OrdenesSegunInstancia!S25)))</f>
        <v>0.1034965034965035</v>
      </c>
      <c r="I26" s="139">
        <f>IF(OrdenesSegunInstancia!O25=0,"-",IF(OrdenesSegunInstancia!S25=0,"-",(OrdenesSegunInstancia!O25/OrdenesSegunInstancia!S25)))</f>
        <v>0.019114219114219115</v>
      </c>
      <c r="J26" s="130">
        <f>IF(OrdenesSegunInstancia!D25=0,"-",IF(OrdenesSegunInstancia!T25=0,"-",(OrdenesSegunInstancia!D25/OrdenesSegunInstancia!T25)))</f>
        <v>0.8508108108108108</v>
      </c>
      <c r="K26" s="131">
        <f>IF(OrdenesSegunInstancia!H25=0,"-",IF(OrdenesSegunInstancia!$T25=0,"-",(OrdenesSegunInstancia!H25/OrdenesSegunInstancia!$T25)))</f>
        <v>0.13945945945945945</v>
      </c>
      <c r="L26" s="131">
        <f>IF(OrdenesSegunInstancia!L25=0,"-",IF(OrdenesSegunInstancia!$T25=0,"-",(OrdenesSegunInstancia!L25/OrdenesSegunInstancia!$T25)))</f>
        <v>0.006486486486486486</v>
      </c>
      <c r="M26" s="132">
        <f>IF(OrdenesSegunInstancia!P25=0,"-",IF(OrdenesSegunInstancia!$T25=0,"-",(OrdenesSegunInstancia!P25/OrdenesSegunInstancia!$T25)))</f>
        <v>0.003243243243243243</v>
      </c>
    </row>
  </sheetData>
  <sheetProtection/>
  <mergeCells count="7">
    <mergeCell ref="A1:M1"/>
    <mergeCell ref="B2:E2"/>
    <mergeCell ref="F2:M2"/>
    <mergeCell ref="B6:E7"/>
    <mergeCell ref="F6:M6"/>
    <mergeCell ref="F7:I7"/>
    <mergeCell ref="J7:M7"/>
  </mergeCells>
  <hyperlinks>
    <hyperlink ref="M4" location="Inicio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0" width="8.7109375" style="1" customWidth="1"/>
    <col min="21" max="21" width="7.28125" style="1" bestFit="1" customWidth="1"/>
    <col min="22" max="22" width="14.140625" style="1" bestFit="1" customWidth="1"/>
    <col min="23" max="35" width="8.7109375" style="1" customWidth="1"/>
    <col min="36" max="16384" width="11.421875" style="1" customWidth="1"/>
  </cols>
  <sheetData>
    <row r="1" spans="2:35" ht="24.75" customHeight="1" thickBot="1">
      <c r="B1" s="253" t="s">
        <v>127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</row>
    <row r="2" spans="2:22" ht="24.7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V2" s="202" t="s">
        <v>137</v>
      </c>
    </row>
    <row r="3" spans="1:16" ht="24.75" customHeight="1" thickBot="1">
      <c r="A3" s="203" t="s">
        <v>135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35" s="27" customFormat="1" ht="42" customHeight="1">
      <c r="A4" s="4"/>
      <c r="B4" s="256" t="s">
        <v>11</v>
      </c>
      <c r="C4" s="255"/>
      <c r="D4" s="254" t="s">
        <v>12</v>
      </c>
      <c r="E4" s="255"/>
      <c r="F4" s="254" t="s">
        <v>13</v>
      </c>
      <c r="G4" s="255"/>
      <c r="H4" s="254" t="s">
        <v>72</v>
      </c>
      <c r="I4" s="257"/>
      <c r="J4" s="254" t="s">
        <v>73</v>
      </c>
      <c r="K4" s="255"/>
      <c r="L4" s="254" t="s">
        <v>21</v>
      </c>
      <c r="M4" s="255"/>
      <c r="N4" s="254" t="s">
        <v>14</v>
      </c>
      <c r="O4" s="255"/>
      <c r="P4" s="254" t="s">
        <v>15</v>
      </c>
      <c r="Q4" s="255"/>
      <c r="R4" s="254" t="s">
        <v>74</v>
      </c>
      <c r="S4" s="255"/>
      <c r="T4" s="254" t="s">
        <v>16</v>
      </c>
      <c r="U4" s="255"/>
      <c r="V4" s="254" t="s">
        <v>75</v>
      </c>
      <c r="W4" s="255"/>
      <c r="X4" s="254" t="s">
        <v>76</v>
      </c>
      <c r="Y4" s="255"/>
      <c r="Z4" s="254" t="s">
        <v>77</v>
      </c>
      <c r="AA4" s="255"/>
      <c r="AB4" s="254" t="s">
        <v>78</v>
      </c>
      <c r="AC4" s="255"/>
      <c r="AD4" s="254" t="s">
        <v>79</v>
      </c>
      <c r="AE4" s="255"/>
      <c r="AF4" s="254" t="s">
        <v>17</v>
      </c>
      <c r="AG4" s="255"/>
      <c r="AH4" s="254" t="s">
        <v>18</v>
      </c>
      <c r="AI4" s="258"/>
    </row>
    <row r="5" spans="1:35" s="27" customFormat="1" ht="39.75" customHeight="1" thickBot="1">
      <c r="A5" s="4"/>
      <c r="B5" s="140" t="s">
        <v>19</v>
      </c>
      <c r="C5" s="141" t="s">
        <v>20</v>
      </c>
      <c r="D5" s="141" t="s">
        <v>19</v>
      </c>
      <c r="E5" s="141" t="s">
        <v>20</v>
      </c>
      <c r="F5" s="141" t="s">
        <v>19</v>
      </c>
      <c r="G5" s="141" t="s">
        <v>20</v>
      </c>
      <c r="H5" s="141" t="s">
        <v>19</v>
      </c>
      <c r="I5" s="141" t="s">
        <v>20</v>
      </c>
      <c r="J5" s="141" t="s">
        <v>19</v>
      </c>
      <c r="K5" s="141" t="s">
        <v>20</v>
      </c>
      <c r="L5" s="141" t="s">
        <v>19</v>
      </c>
      <c r="M5" s="141" t="s">
        <v>20</v>
      </c>
      <c r="N5" s="141" t="s">
        <v>19</v>
      </c>
      <c r="O5" s="141" t="s">
        <v>20</v>
      </c>
      <c r="P5" s="141" t="s">
        <v>19</v>
      </c>
      <c r="Q5" s="141" t="s">
        <v>20</v>
      </c>
      <c r="R5" s="141" t="s">
        <v>19</v>
      </c>
      <c r="S5" s="141" t="s">
        <v>20</v>
      </c>
      <c r="T5" s="141" t="s">
        <v>19</v>
      </c>
      <c r="U5" s="141" t="s">
        <v>20</v>
      </c>
      <c r="V5" s="141" t="s">
        <v>19</v>
      </c>
      <c r="W5" s="141" t="s">
        <v>20</v>
      </c>
      <c r="X5" s="141" t="s">
        <v>19</v>
      </c>
      <c r="Y5" s="141" t="s">
        <v>20</v>
      </c>
      <c r="Z5" s="141" t="s">
        <v>19</v>
      </c>
      <c r="AA5" s="141" t="s">
        <v>20</v>
      </c>
      <c r="AB5" s="141" t="s">
        <v>19</v>
      </c>
      <c r="AC5" s="141" t="s">
        <v>20</v>
      </c>
      <c r="AD5" s="141" t="s">
        <v>19</v>
      </c>
      <c r="AE5" s="141" t="s">
        <v>20</v>
      </c>
      <c r="AF5" s="141" t="s">
        <v>19</v>
      </c>
      <c r="AG5" s="141" t="s">
        <v>20</v>
      </c>
      <c r="AH5" s="141" t="s">
        <v>19</v>
      </c>
      <c r="AI5" s="142" t="s">
        <v>20</v>
      </c>
    </row>
    <row r="6" spans="1:35" ht="15" customHeight="1">
      <c r="A6" s="71" t="s">
        <v>25</v>
      </c>
      <c r="B6" s="53">
        <v>27</v>
      </c>
      <c r="C6" s="54">
        <v>11</v>
      </c>
      <c r="D6" s="54">
        <v>55</v>
      </c>
      <c r="E6" s="54">
        <v>32</v>
      </c>
      <c r="F6" s="54">
        <v>363</v>
      </c>
      <c r="G6" s="54">
        <v>246</v>
      </c>
      <c r="H6" s="54">
        <v>309</v>
      </c>
      <c r="I6" s="54">
        <v>215</v>
      </c>
      <c r="J6" s="54">
        <v>58</v>
      </c>
      <c r="K6" s="54">
        <v>34</v>
      </c>
      <c r="L6" s="54">
        <v>45</v>
      </c>
      <c r="M6" s="54">
        <v>28</v>
      </c>
      <c r="N6" s="54">
        <v>9</v>
      </c>
      <c r="O6" s="54">
        <v>26</v>
      </c>
      <c r="P6" s="54">
        <v>866</v>
      </c>
      <c r="Q6" s="54">
        <v>592</v>
      </c>
      <c r="R6" s="54">
        <v>22</v>
      </c>
      <c r="S6" s="54">
        <v>0</v>
      </c>
      <c r="T6" s="54">
        <v>0</v>
      </c>
      <c r="U6" s="54">
        <v>0</v>
      </c>
      <c r="V6" s="54">
        <v>11</v>
      </c>
      <c r="W6" s="54">
        <v>2</v>
      </c>
      <c r="X6" s="54">
        <v>0</v>
      </c>
      <c r="Y6" s="54">
        <v>1</v>
      </c>
      <c r="Z6" s="54">
        <v>1</v>
      </c>
      <c r="AA6" s="54">
        <v>3</v>
      </c>
      <c r="AB6" s="54">
        <v>20</v>
      </c>
      <c r="AC6" s="54">
        <v>1</v>
      </c>
      <c r="AD6" s="54">
        <v>1</v>
      </c>
      <c r="AE6" s="54">
        <v>0</v>
      </c>
      <c r="AF6" s="54">
        <v>6</v>
      </c>
      <c r="AG6" s="54">
        <v>0</v>
      </c>
      <c r="AH6" s="54">
        <v>61</v>
      </c>
      <c r="AI6" s="55">
        <v>7</v>
      </c>
    </row>
    <row r="7" spans="1:35" ht="15" customHeight="1">
      <c r="A7" s="72" t="s">
        <v>26</v>
      </c>
      <c r="B7" s="47">
        <v>0</v>
      </c>
      <c r="C7" s="12">
        <v>1</v>
      </c>
      <c r="D7" s="12">
        <v>3</v>
      </c>
      <c r="E7" s="12">
        <v>2</v>
      </c>
      <c r="F7" s="12">
        <v>18</v>
      </c>
      <c r="G7" s="12">
        <v>30</v>
      </c>
      <c r="H7" s="12">
        <v>17</v>
      </c>
      <c r="I7" s="12">
        <v>28</v>
      </c>
      <c r="J7" s="12">
        <v>1</v>
      </c>
      <c r="K7" s="12">
        <v>4</v>
      </c>
      <c r="L7" s="12">
        <v>1</v>
      </c>
      <c r="M7" s="12">
        <v>6</v>
      </c>
      <c r="N7" s="12">
        <v>0</v>
      </c>
      <c r="O7" s="12">
        <v>1</v>
      </c>
      <c r="P7" s="12">
        <v>40</v>
      </c>
      <c r="Q7" s="12">
        <v>72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48">
        <v>0</v>
      </c>
    </row>
    <row r="8" spans="1:35" ht="15" customHeight="1">
      <c r="A8" s="72" t="s">
        <v>27</v>
      </c>
      <c r="B8" s="47">
        <v>2</v>
      </c>
      <c r="C8" s="12">
        <v>1</v>
      </c>
      <c r="D8" s="12">
        <v>8</v>
      </c>
      <c r="E8" s="12">
        <v>0</v>
      </c>
      <c r="F8" s="12">
        <v>59</v>
      </c>
      <c r="G8" s="12">
        <v>21</v>
      </c>
      <c r="H8" s="12">
        <v>53</v>
      </c>
      <c r="I8" s="12">
        <v>21</v>
      </c>
      <c r="J8" s="12">
        <v>3</v>
      </c>
      <c r="K8" s="12">
        <v>1</v>
      </c>
      <c r="L8" s="12">
        <v>2</v>
      </c>
      <c r="M8" s="12">
        <v>1</v>
      </c>
      <c r="N8" s="12">
        <v>1</v>
      </c>
      <c r="O8" s="12">
        <v>2</v>
      </c>
      <c r="P8" s="12">
        <v>128</v>
      </c>
      <c r="Q8" s="12">
        <v>47</v>
      </c>
      <c r="R8" s="12">
        <v>0</v>
      </c>
      <c r="S8" s="12">
        <v>0</v>
      </c>
      <c r="T8" s="12">
        <v>0</v>
      </c>
      <c r="U8" s="12">
        <v>0</v>
      </c>
      <c r="V8" s="12">
        <v>2</v>
      </c>
      <c r="W8" s="12">
        <v>2</v>
      </c>
      <c r="X8" s="12">
        <v>0</v>
      </c>
      <c r="Y8" s="12">
        <v>1</v>
      </c>
      <c r="Z8" s="12">
        <v>2</v>
      </c>
      <c r="AA8" s="12">
        <v>1</v>
      </c>
      <c r="AB8" s="12">
        <v>1</v>
      </c>
      <c r="AC8" s="12">
        <v>0</v>
      </c>
      <c r="AD8" s="12">
        <v>1</v>
      </c>
      <c r="AE8" s="12">
        <v>0</v>
      </c>
      <c r="AF8" s="12">
        <v>0</v>
      </c>
      <c r="AG8" s="12">
        <v>1</v>
      </c>
      <c r="AH8" s="12">
        <v>6</v>
      </c>
      <c r="AI8" s="48">
        <v>5</v>
      </c>
    </row>
    <row r="9" spans="1:35" ht="15" customHeight="1">
      <c r="A9" s="72" t="s">
        <v>28</v>
      </c>
      <c r="B9" s="47">
        <v>0</v>
      </c>
      <c r="C9" s="12">
        <v>4</v>
      </c>
      <c r="D9" s="12">
        <v>8</v>
      </c>
      <c r="E9" s="12">
        <v>18</v>
      </c>
      <c r="F9" s="12">
        <v>50</v>
      </c>
      <c r="G9" s="12">
        <v>54</v>
      </c>
      <c r="H9" s="12">
        <v>46</v>
      </c>
      <c r="I9" s="12">
        <v>52</v>
      </c>
      <c r="J9" s="12">
        <v>17</v>
      </c>
      <c r="K9" s="12">
        <v>19</v>
      </c>
      <c r="L9" s="12">
        <v>1</v>
      </c>
      <c r="M9" s="12">
        <v>0</v>
      </c>
      <c r="N9" s="12">
        <v>0</v>
      </c>
      <c r="O9" s="12">
        <v>0</v>
      </c>
      <c r="P9" s="12">
        <v>122</v>
      </c>
      <c r="Q9" s="12">
        <v>147</v>
      </c>
      <c r="R9" s="12">
        <v>1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1</v>
      </c>
      <c r="AA9" s="12">
        <v>0</v>
      </c>
      <c r="AB9" s="12">
        <v>2</v>
      </c>
      <c r="AC9" s="12">
        <v>0</v>
      </c>
      <c r="AD9" s="12">
        <v>0</v>
      </c>
      <c r="AE9" s="12">
        <v>0</v>
      </c>
      <c r="AF9" s="12">
        <v>2</v>
      </c>
      <c r="AG9" s="12">
        <v>0</v>
      </c>
      <c r="AH9" s="12">
        <v>6</v>
      </c>
      <c r="AI9" s="48">
        <v>0</v>
      </c>
    </row>
    <row r="10" spans="1:35" ht="15" customHeight="1">
      <c r="A10" s="72" t="s">
        <v>29</v>
      </c>
      <c r="B10" s="47">
        <v>9</v>
      </c>
      <c r="C10" s="12">
        <v>7</v>
      </c>
      <c r="D10" s="12">
        <v>5</v>
      </c>
      <c r="E10" s="12">
        <v>9</v>
      </c>
      <c r="F10" s="12">
        <v>88</v>
      </c>
      <c r="G10" s="12">
        <v>47</v>
      </c>
      <c r="H10" s="12">
        <v>92</v>
      </c>
      <c r="I10" s="12">
        <v>41</v>
      </c>
      <c r="J10" s="12">
        <v>25</v>
      </c>
      <c r="K10" s="12">
        <v>10</v>
      </c>
      <c r="L10" s="12">
        <v>10</v>
      </c>
      <c r="M10" s="12">
        <v>4</v>
      </c>
      <c r="N10" s="12">
        <v>3</v>
      </c>
      <c r="O10" s="12">
        <v>3</v>
      </c>
      <c r="P10" s="12">
        <v>232</v>
      </c>
      <c r="Q10" s="12">
        <v>121</v>
      </c>
      <c r="R10" s="12">
        <v>2</v>
      </c>
      <c r="S10" s="12">
        <v>0</v>
      </c>
      <c r="T10" s="12">
        <v>0</v>
      </c>
      <c r="U10" s="12">
        <v>0</v>
      </c>
      <c r="V10" s="12">
        <v>1</v>
      </c>
      <c r="W10" s="12">
        <v>0</v>
      </c>
      <c r="X10" s="12">
        <v>0</v>
      </c>
      <c r="Y10" s="12">
        <v>0</v>
      </c>
      <c r="Z10" s="12">
        <v>1</v>
      </c>
      <c r="AA10" s="12">
        <v>0</v>
      </c>
      <c r="AB10" s="12">
        <v>1</v>
      </c>
      <c r="AC10" s="12">
        <v>0</v>
      </c>
      <c r="AD10" s="12">
        <v>0</v>
      </c>
      <c r="AE10" s="12">
        <v>1</v>
      </c>
      <c r="AF10" s="12">
        <v>1</v>
      </c>
      <c r="AG10" s="12">
        <v>0</v>
      </c>
      <c r="AH10" s="12">
        <v>6</v>
      </c>
      <c r="AI10" s="48">
        <v>1</v>
      </c>
    </row>
    <row r="11" spans="1:35" ht="15" customHeight="1">
      <c r="A11" s="72" t="s">
        <v>30</v>
      </c>
      <c r="B11" s="47">
        <v>1</v>
      </c>
      <c r="C11" s="12">
        <v>1</v>
      </c>
      <c r="D11" s="12">
        <v>5</v>
      </c>
      <c r="E11" s="12">
        <v>0</v>
      </c>
      <c r="F11" s="12">
        <v>25</v>
      </c>
      <c r="G11" s="12">
        <v>9</v>
      </c>
      <c r="H11" s="12">
        <v>26</v>
      </c>
      <c r="I11" s="12">
        <v>10</v>
      </c>
      <c r="J11" s="12">
        <v>3</v>
      </c>
      <c r="K11" s="12">
        <v>1</v>
      </c>
      <c r="L11" s="12">
        <v>1</v>
      </c>
      <c r="M11" s="12">
        <v>6</v>
      </c>
      <c r="N11" s="12">
        <v>2</v>
      </c>
      <c r="O11" s="12">
        <v>0</v>
      </c>
      <c r="P11" s="12">
        <v>63</v>
      </c>
      <c r="Q11" s="12">
        <v>27</v>
      </c>
      <c r="R11" s="12">
        <v>2</v>
      </c>
      <c r="S11" s="12">
        <v>1</v>
      </c>
      <c r="T11" s="12">
        <v>0</v>
      </c>
      <c r="U11" s="12">
        <v>0</v>
      </c>
      <c r="V11" s="12">
        <v>1</v>
      </c>
      <c r="W11" s="12">
        <v>0</v>
      </c>
      <c r="X11" s="12">
        <v>0</v>
      </c>
      <c r="Y11" s="12">
        <v>0</v>
      </c>
      <c r="Z11" s="12">
        <v>1</v>
      </c>
      <c r="AA11" s="12">
        <v>0</v>
      </c>
      <c r="AB11" s="12">
        <v>1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5</v>
      </c>
      <c r="AI11" s="48">
        <v>1</v>
      </c>
    </row>
    <row r="12" spans="1:35" ht="15" customHeight="1">
      <c r="A12" s="72" t="s">
        <v>31</v>
      </c>
      <c r="B12" s="47">
        <v>3</v>
      </c>
      <c r="C12" s="12">
        <v>0</v>
      </c>
      <c r="D12" s="12">
        <v>16</v>
      </c>
      <c r="E12" s="12">
        <v>2</v>
      </c>
      <c r="F12" s="12">
        <v>96</v>
      </c>
      <c r="G12" s="12">
        <v>34</v>
      </c>
      <c r="H12" s="12">
        <v>99</v>
      </c>
      <c r="I12" s="12">
        <v>30</v>
      </c>
      <c r="J12" s="12">
        <v>11</v>
      </c>
      <c r="K12" s="12">
        <v>4</v>
      </c>
      <c r="L12" s="12">
        <v>5</v>
      </c>
      <c r="M12" s="12">
        <v>0</v>
      </c>
      <c r="N12" s="12">
        <v>10</v>
      </c>
      <c r="O12" s="12">
        <v>9</v>
      </c>
      <c r="P12" s="12">
        <v>240</v>
      </c>
      <c r="Q12" s="12">
        <v>79</v>
      </c>
      <c r="R12" s="12">
        <v>2</v>
      </c>
      <c r="S12" s="12">
        <v>0</v>
      </c>
      <c r="T12" s="12">
        <v>0</v>
      </c>
      <c r="U12" s="12">
        <v>0</v>
      </c>
      <c r="V12" s="12">
        <v>2</v>
      </c>
      <c r="W12" s="12">
        <v>1</v>
      </c>
      <c r="X12" s="12">
        <v>0</v>
      </c>
      <c r="Y12" s="12">
        <v>1</v>
      </c>
      <c r="Z12" s="12">
        <v>4</v>
      </c>
      <c r="AA12" s="12">
        <v>1</v>
      </c>
      <c r="AB12" s="12">
        <v>4</v>
      </c>
      <c r="AC12" s="12">
        <v>0</v>
      </c>
      <c r="AD12" s="12">
        <v>0</v>
      </c>
      <c r="AE12" s="12">
        <v>0</v>
      </c>
      <c r="AF12" s="12">
        <v>1</v>
      </c>
      <c r="AG12" s="12">
        <v>0</v>
      </c>
      <c r="AH12" s="12">
        <v>13</v>
      </c>
      <c r="AI12" s="48">
        <v>3</v>
      </c>
    </row>
    <row r="13" spans="1:35" ht="15" customHeight="1">
      <c r="A13" s="72" t="s">
        <v>32</v>
      </c>
      <c r="B13" s="47">
        <v>5</v>
      </c>
      <c r="C13" s="12">
        <v>1</v>
      </c>
      <c r="D13" s="12">
        <v>6</v>
      </c>
      <c r="E13" s="12">
        <v>3</v>
      </c>
      <c r="F13" s="12">
        <v>94</v>
      </c>
      <c r="G13" s="12">
        <v>23</v>
      </c>
      <c r="H13" s="12">
        <v>103</v>
      </c>
      <c r="I13" s="12">
        <v>19</v>
      </c>
      <c r="J13" s="12">
        <v>6</v>
      </c>
      <c r="K13" s="12">
        <v>7</v>
      </c>
      <c r="L13" s="12">
        <v>24</v>
      </c>
      <c r="M13" s="12">
        <v>8</v>
      </c>
      <c r="N13" s="12">
        <v>14</v>
      </c>
      <c r="O13" s="12">
        <v>4</v>
      </c>
      <c r="P13" s="12">
        <v>252</v>
      </c>
      <c r="Q13" s="12">
        <v>65</v>
      </c>
      <c r="R13" s="12">
        <v>3</v>
      </c>
      <c r="S13" s="12">
        <v>0</v>
      </c>
      <c r="T13" s="12">
        <v>0</v>
      </c>
      <c r="U13" s="12">
        <v>0</v>
      </c>
      <c r="V13" s="12">
        <v>4</v>
      </c>
      <c r="W13" s="12">
        <v>0</v>
      </c>
      <c r="X13" s="12">
        <v>0</v>
      </c>
      <c r="Y13" s="12">
        <v>0</v>
      </c>
      <c r="Z13" s="12">
        <v>2</v>
      </c>
      <c r="AA13" s="12">
        <v>2</v>
      </c>
      <c r="AB13" s="12">
        <v>6</v>
      </c>
      <c r="AC13" s="12">
        <v>0</v>
      </c>
      <c r="AD13" s="12">
        <v>0</v>
      </c>
      <c r="AE13" s="12">
        <v>0</v>
      </c>
      <c r="AF13" s="12">
        <v>4</v>
      </c>
      <c r="AG13" s="12">
        <v>1</v>
      </c>
      <c r="AH13" s="12">
        <v>19</v>
      </c>
      <c r="AI13" s="48">
        <v>3</v>
      </c>
    </row>
    <row r="14" spans="1:35" ht="15" customHeight="1">
      <c r="A14" s="72" t="s">
        <v>33</v>
      </c>
      <c r="B14" s="47">
        <v>9</v>
      </c>
      <c r="C14" s="12">
        <v>3</v>
      </c>
      <c r="D14" s="12">
        <v>10</v>
      </c>
      <c r="E14" s="12">
        <v>0</v>
      </c>
      <c r="F14" s="12">
        <v>311</v>
      </c>
      <c r="G14" s="12">
        <v>21</v>
      </c>
      <c r="H14" s="12">
        <v>271</v>
      </c>
      <c r="I14" s="12">
        <v>22</v>
      </c>
      <c r="J14" s="12">
        <v>47</v>
      </c>
      <c r="K14" s="12">
        <v>5</v>
      </c>
      <c r="L14" s="12">
        <v>4</v>
      </c>
      <c r="M14" s="12">
        <v>1</v>
      </c>
      <c r="N14" s="12">
        <v>3</v>
      </c>
      <c r="O14" s="12">
        <v>0</v>
      </c>
      <c r="P14" s="12">
        <v>655</v>
      </c>
      <c r="Q14" s="12">
        <v>52</v>
      </c>
      <c r="R14" s="12">
        <v>2</v>
      </c>
      <c r="S14" s="12">
        <v>2</v>
      </c>
      <c r="T14" s="12">
        <v>0</v>
      </c>
      <c r="U14" s="12">
        <v>0</v>
      </c>
      <c r="V14" s="12">
        <v>6</v>
      </c>
      <c r="W14" s="12">
        <v>2</v>
      </c>
      <c r="X14" s="12">
        <v>1</v>
      </c>
      <c r="Y14" s="12">
        <v>3</v>
      </c>
      <c r="Z14" s="12">
        <v>6</v>
      </c>
      <c r="AA14" s="12">
        <v>0</v>
      </c>
      <c r="AB14" s="12">
        <v>6</v>
      </c>
      <c r="AC14" s="12">
        <v>1</v>
      </c>
      <c r="AD14" s="12">
        <v>1</v>
      </c>
      <c r="AE14" s="12">
        <v>0</v>
      </c>
      <c r="AF14" s="12">
        <v>4</v>
      </c>
      <c r="AG14" s="12">
        <v>1</v>
      </c>
      <c r="AH14" s="12">
        <v>26</v>
      </c>
      <c r="AI14" s="48">
        <v>9</v>
      </c>
    </row>
    <row r="15" spans="1:35" ht="15" customHeight="1">
      <c r="A15" s="72" t="s">
        <v>34</v>
      </c>
      <c r="B15" s="47">
        <v>3</v>
      </c>
      <c r="C15" s="12">
        <v>2</v>
      </c>
      <c r="D15" s="12">
        <v>41</v>
      </c>
      <c r="E15" s="12">
        <v>9</v>
      </c>
      <c r="F15" s="12">
        <v>299</v>
      </c>
      <c r="G15" s="12">
        <v>139</v>
      </c>
      <c r="H15" s="12">
        <v>193</v>
      </c>
      <c r="I15" s="12">
        <v>128</v>
      </c>
      <c r="J15" s="12">
        <v>54</v>
      </c>
      <c r="K15" s="12">
        <v>9</v>
      </c>
      <c r="L15" s="12">
        <v>26</v>
      </c>
      <c r="M15" s="12">
        <v>7</v>
      </c>
      <c r="N15" s="12">
        <v>5</v>
      </c>
      <c r="O15" s="12">
        <v>6</v>
      </c>
      <c r="P15" s="12">
        <v>621</v>
      </c>
      <c r="Q15" s="12">
        <v>300</v>
      </c>
      <c r="R15" s="12">
        <v>7</v>
      </c>
      <c r="S15" s="12">
        <v>1</v>
      </c>
      <c r="T15" s="12">
        <v>0</v>
      </c>
      <c r="U15" s="12">
        <v>0</v>
      </c>
      <c r="V15" s="12">
        <v>3</v>
      </c>
      <c r="W15" s="12">
        <v>2</v>
      </c>
      <c r="X15" s="12">
        <v>2</v>
      </c>
      <c r="Y15" s="12">
        <v>0</v>
      </c>
      <c r="Z15" s="12">
        <v>2</v>
      </c>
      <c r="AA15" s="12">
        <v>3</v>
      </c>
      <c r="AB15" s="12">
        <v>18</v>
      </c>
      <c r="AC15" s="12">
        <v>1</v>
      </c>
      <c r="AD15" s="12">
        <v>0</v>
      </c>
      <c r="AE15" s="12">
        <v>1</v>
      </c>
      <c r="AF15" s="12">
        <v>3</v>
      </c>
      <c r="AG15" s="12">
        <v>2</v>
      </c>
      <c r="AH15" s="12">
        <v>35</v>
      </c>
      <c r="AI15" s="48">
        <v>10</v>
      </c>
    </row>
    <row r="16" spans="1:35" ht="15" customHeight="1">
      <c r="A16" s="72" t="s">
        <v>35</v>
      </c>
      <c r="B16" s="47">
        <v>3</v>
      </c>
      <c r="C16" s="12">
        <v>1</v>
      </c>
      <c r="D16" s="12">
        <v>7</v>
      </c>
      <c r="E16" s="12">
        <v>1</v>
      </c>
      <c r="F16" s="12">
        <v>50</v>
      </c>
      <c r="G16" s="12">
        <v>34</v>
      </c>
      <c r="H16" s="12">
        <v>51</v>
      </c>
      <c r="I16" s="12">
        <v>37</v>
      </c>
      <c r="J16" s="12">
        <v>6</v>
      </c>
      <c r="K16" s="12">
        <v>0</v>
      </c>
      <c r="L16" s="12">
        <v>6</v>
      </c>
      <c r="M16" s="12">
        <v>6</v>
      </c>
      <c r="N16" s="12">
        <v>1</v>
      </c>
      <c r="O16" s="12">
        <v>17</v>
      </c>
      <c r="P16" s="12">
        <v>124</v>
      </c>
      <c r="Q16" s="12">
        <v>96</v>
      </c>
      <c r="R16" s="12">
        <v>4</v>
      </c>
      <c r="S16" s="12">
        <v>0</v>
      </c>
      <c r="T16" s="12">
        <v>0</v>
      </c>
      <c r="U16" s="12">
        <v>0</v>
      </c>
      <c r="V16" s="12">
        <v>3</v>
      </c>
      <c r="W16" s="12">
        <v>0</v>
      </c>
      <c r="X16" s="12">
        <v>0</v>
      </c>
      <c r="Y16" s="12">
        <v>0</v>
      </c>
      <c r="Z16" s="12">
        <v>2</v>
      </c>
      <c r="AA16" s="12">
        <v>0</v>
      </c>
      <c r="AB16" s="12">
        <v>5</v>
      </c>
      <c r="AC16" s="12">
        <v>0</v>
      </c>
      <c r="AD16" s="12">
        <v>0</v>
      </c>
      <c r="AE16" s="12">
        <v>0</v>
      </c>
      <c r="AF16" s="12">
        <v>3</v>
      </c>
      <c r="AG16" s="12">
        <v>0</v>
      </c>
      <c r="AH16" s="12">
        <v>17</v>
      </c>
      <c r="AI16" s="48">
        <v>0</v>
      </c>
    </row>
    <row r="17" spans="1:35" ht="15" customHeight="1">
      <c r="A17" s="72" t="s">
        <v>36</v>
      </c>
      <c r="B17" s="47">
        <v>6</v>
      </c>
      <c r="C17" s="12">
        <v>0</v>
      </c>
      <c r="D17" s="12">
        <v>9</v>
      </c>
      <c r="E17" s="12">
        <v>5</v>
      </c>
      <c r="F17" s="12">
        <v>68</v>
      </c>
      <c r="G17" s="12">
        <v>48</v>
      </c>
      <c r="H17" s="12">
        <v>59</v>
      </c>
      <c r="I17" s="12">
        <v>35</v>
      </c>
      <c r="J17" s="12">
        <v>5</v>
      </c>
      <c r="K17" s="12">
        <v>7</v>
      </c>
      <c r="L17" s="12">
        <v>3</v>
      </c>
      <c r="M17" s="12">
        <v>0</v>
      </c>
      <c r="N17" s="12">
        <v>2</v>
      </c>
      <c r="O17" s="12">
        <v>4</v>
      </c>
      <c r="P17" s="12">
        <v>152</v>
      </c>
      <c r="Q17" s="12">
        <v>99</v>
      </c>
      <c r="R17" s="12">
        <v>2</v>
      </c>
      <c r="S17" s="12">
        <v>0</v>
      </c>
      <c r="T17" s="12">
        <v>0</v>
      </c>
      <c r="U17" s="12">
        <v>0</v>
      </c>
      <c r="V17" s="12">
        <v>3</v>
      </c>
      <c r="W17" s="12">
        <v>3</v>
      </c>
      <c r="X17" s="12">
        <v>0</v>
      </c>
      <c r="Y17" s="12">
        <v>2</v>
      </c>
      <c r="Z17" s="12">
        <v>2</v>
      </c>
      <c r="AA17" s="12">
        <v>3</v>
      </c>
      <c r="AB17" s="12">
        <v>0</v>
      </c>
      <c r="AC17" s="12">
        <v>0</v>
      </c>
      <c r="AD17" s="12">
        <v>1</v>
      </c>
      <c r="AE17" s="12">
        <v>0</v>
      </c>
      <c r="AF17" s="12">
        <v>0</v>
      </c>
      <c r="AG17" s="12">
        <v>0</v>
      </c>
      <c r="AH17" s="12">
        <v>8</v>
      </c>
      <c r="AI17" s="48">
        <v>8</v>
      </c>
    </row>
    <row r="18" spans="1:35" ht="15" customHeight="1">
      <c r="A18" s="72" t="s">
        <v>37</v>
      </c>
      <c r="B18" s="47">
        <v>9</v>
      </c>
      <c r="C18" s="12">
        <v>4</v>
      </c>
      <c r="D18" s="12">
        <v>27</v>
      </c>
      <c r="E18" s="12">
        <v>1</v>
      </c>
      <c r="F18" s="12">
        <v>231</v>
      </c>
      <c r="G18" s="12">
        <v>69</v>
      </c>
      <c r="H18" s="12">
        <v>171</v>
      </c>
      <c r="I18" s="12">
        <v>57</v>
      </c>
      <c r="J18" s="12">
        <v>16</v>
      </c>
      <c r="K18" s="12">
        <v>4</v>
      </c>
      <c r="L18" s="12">
        <v>4</v>
      </c>
      <c r="M18" s="12">
        <v>1</v>
      </c>
      <c r="N18" s="12">
        <v>3</v>
      </c>
      <c r="O18" s="12">
        <v>3</v>
      </c>
      <c r="P18" s="12">
        <v>461</v>
      </c>
      <c r="Q18" s="12">
        <v>139</v>
      </c>
      <c r="R18" s="12">
        <v>3</v>
      </c>
      <c r="S18" s="12">
        <v>1</v>
      </c>
      <c r="T18" s="12">
        <v>1</v>
      </c>
      <c r="U18" s="12">
        <v>0</v>
      </c>
      <c r="V18" s="12">
        <v>2</v>
      </c>
      <c r="W18" s="12">
        <v>2</v>
      </c>
      <c r="X18" s="12">
        <v>1</v>
      </c>
      <c r="Y18" s="12">
        <v>5</v>
      </c>
      <c r="Z18" s="12">
        <v>4</v>
      </c>
      <c r="AA18" s="12">
        <v>4</v>
      </c>
      <c r="AB18" s="12">
        <v>5</v>
      </c>
      <c r="AC18" s="12">
        <v>2</v>
      </c>
      <c r="AD18" s="12">
        <v>0</v>
      </c>
      <c r="AE18" s="12">
        <v>0</v>
      </c>
      <c r="AF18" s="12">
        <v>3</v>
      </c>
      <c r="AG18" s="12">
        <v>1</v>
      </c>
      <c r="AH18" s="12">
        <v>19</v>
      </c>
      <c r="AI18" s="48">
        <v>15</v>
      </c>
    </row>
    <row r="19" spans="1:35" ht="15" customHeight="1">
      <c r="A19" s="72" t="s">
        <v>38</v>
      </c>
      <c r="B19" s="47">
        <v>7</v>
      </c>
      <c r="C19" s="12">
        <v>1</v>
      </c>
      <c r="D19" s="12">
        <v>7</v>
      </c>
      <c r="E19" s="12">
        <v>3</v>
      </c>
      <c r="F19" s="12">
        <v>77</v>
      </c>
      <c r="G19" s="12">
        <v>23</v>
      </c>
      <c r="H19" s="12">
        <v>74</v>
      </c>
      <c r="I19" s="12">
        <v>18</v>
      </c>
      <c r="J19" s="12">
        <v>19</v>
      </c>
      <c r="K19" s="12">
        <v>5</v>
      </c>
      <c r="L19" s="12">
        <v>3</v>
      </c>
      <c r="M19" s="12">
        <v>0</v>
      </c>
      <c r="N19" s="12">
        <v>4</v>
      </c>
      <c r="O19" s="12">
        <v>1</v>
      </c>
      <c r="P19" s="12">
        <v>191</v>
      </c>
      <c r="Q19" s="12">
        <v>51</v>
      </c>
      <c r="R19" s="12">
        <v>3</v>
      </c>
      <c r="S19" s="12">
        <v>0</v>
      </c>
      <c r="T19" s="12">
        <v>0</v>
      </c>
      <c r="U19" s="12">
        <v>0</v>
      </c>
      <c r="V19" s="12">
        <v>1</v>
      </c>
      <c r="W19" s="12">
        <v>0</v>
      </c>
      <c r="X19" s="12">
        <v>0</v>
      </c>
      <c r="Y19" s="12">
        <v>0</v>
      </c>
      <c r="Z19" s="12">
        <v>3</v>
      </c>
      <c r="AA19" s="12">
        <v>2</v>
      </c>
      <c r="AB19" s="12">
        <v>3</v>
      </c>
      <c r="AC19" s="12">
        <v>0</v>
      </c>
      <c r="AD19" s="12">
        <v>0</v>
      </c>
      <c r="AE19" s="12">
        <v>1</v>
      </c>
      <c r="AF19" s="12">
        <v>0</v>
      </c>
      <c r="AG19" s="12">
        <v>0</v>
      </c>
      <c r="AH19" s="12">
        <v>10</v>
      </c>
      <c r="AI19" s="48">
        <v>3</v>
      </c>
    </row>
    <row r="20" spans="1:35" ht="15" customHeight="1">
      <c r="A20" s="72" t="s">
        <v>39</v>
      </c>
      <c r="B20" s="47">
        <v>0</v>
      </c>
      <c r="C20" s="12">
        <v>0</v>
      </c>
      <c r="D20" s="12">
        <v>3</v>
      </c>
      <c r="E20" s="12">
        <v>0</v>
      </c>
      <c r="F20" s="12">
        <v>33</v>
      </c>
      <c r="G20" s="12">
        <v>5</v>
      </c>
      <c r="H20" s="12">
        <v>31</v>
      </c>
      <c r="I20" s="12">
        <v>4</v>
      </c>
      <c r="J20" s="12">
        <v>3</v>
      </c>
      <c r="K20" s="12">
        <v>1</v>
      </c>
      <c r="L20" s="12">
        <v>0</v>
      </c>
      <c r="M20" s="12">
        <v>0</v>
      </c>
      <c r="N20" s="12">
        <v>0</v>
      </c>
      <c r="O20" s="12">
        <v>1</v>
      </c>
      <c r="P20" s="12">
        <v>70</v>
      </c>
      <c r="Q20" s="12">
        <v>11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1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1</v>
      </c>
      <c r="AH20" s="12">
        <v>1</v>
      </c>
      <c r="AI20" s="48">
        <v>1</v>
      </c>
    </row>
    <row r="21" spans="1:35" ht="15" customHeight="1">
      <c r="A21" s="72" t="s">
        <v>40</v>
      </c>
      <c r="B21" s="47">
        <v>16</v>
      </c>
      <c r="C21" s="12">
        <v>1</v>
      </c>
      <c r="D21" s="12">
        <v>32</v>
      </c>
      <c r="E21" s="12">
        <v>0</v>
      </c>
      <c r="F21" s="12">
        <v>146</v>
      </c>
      <c r="G21" s="12">
        <v>3</v>
      </c>
      <c r="H21" s="12">
        <v>152</v>
      </c>
      <c r="I21" s="12">
        <v>5</v>
      </c>
      <c r="J21" s="12">
        <v>23</v>
      </c>
      <c r="K21" s="12">
        <v>0</v>
      </c>
      <c r="L21" s="12">
        <v>3</v>
      </c>
      <c r="M21" s="12">
        <v>0</v>
      </c>
      <c r="N21" s="12">
        <v>2</v>
      </c>
      <c r="O21" s="12">
        <v>0</v>
      </c>
      <c r="P21" s="12">
        <v>374</v>
      </c>
      <c r="Q21" s="12">
        <v>9</v>
      </c>
      <c r="R21" s="12">
        <v>2</v>
      </c>
      <c r="S21" s="12">
        <v>0</v>
      </c>
      <c r="T21" s="12">
        <v>0</v>
      </c>
      <c r="U21" s="12">
        <v>0</v>
      </c>
      <c r="V21" s="12">
        <v>0</v>
      </c>
      <c r="W21" s="12">
        <v>1</v>
      </c>
      <c r="X21" s="12">
        <v>0</v>
      </c>
      <c r="Y21" s="12">
        <v>0</v>
      </c>
      <c r="Z21" s="12">
        <v>3</v>
      </c>
      <c r="AA21" s="12">
        <v>0</v>
      </c>
      <c r="AB21" s="12">
        <v>2</v>
      </c>
      <c r="AC21" s="12">
        <v>0</v>
      </c>
      <c r="AD21" s="12">
        <v>0</v>
      </c>
      <c r="AE21" s="12">
        <v>0</v>
      </c>
      <c r="AF21" s="12">
        <v>4</v>
      </c>
      <c r="AG21" s="12">
        <v>0</v>
      </c>
      <c r="AH21" s="12">
        <v>11</v>
      </c>
      <c r="AI21" s="48">
        <v>1</v>
      </c>
    </row>
    <row r="22" spans="1:35" ht="15" customHeight="1" thickBot="1">
      <c r="A22" s="73" t="s">
        <v>41</v>
      </c>
      <c r="B22" s="62">
        <v>0</v>
      </c>
      <c r="C22" s="15">
        <v>0</v>
      </c>
      <c r="D22" s="15">
        <v>0</v>
      </c>
      <c r="E22" s="15">
        <v>2</v>
      </c>
      <c r="F22" s="15">
        <v>10</v>
      </c>
      <c r="G22" s="15">
        <v>15</v>
      </c>
      <c r="H22" s="15">
        <v>7</v>
      </c>
      <c r="I22" s="15">
        <v>14</v>
      </c>
      <c r="J22" s="15">
        <v>8</v>
      </c>
      <c r="K22" s="15">
        <v>7</v>
      </c>
      <c r="L22" s="15">
        <v>2</v>
      </c>
      <c r="M22" s="15">
        <v>1</v>
      </c>
      <c r="N22" s="15">
        <v>0</v>
      </c>
      <c r="O22" s="15">
        <v>3</v>
      </c>
      <c r="P22" s="15">
        <v>27</v>
      </c>
      <c r="Q22" s="15">
        <v>42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1</v>
      </c>
      <c r="AG22" s="15">
        <v>0</v>
      </c>
      <c r="AH22" s="15">
        <v>1</v>
      </c>
      <c r="AI22" s="63">
        <v>0</v>
      </c>
    </row>
    <row r="23" spans="1:35" ht="15" customHeight="1" thickBot="1">
      <c r="A23" s="74" t="s">
        <v>42</v>
      </c>
      <c r="B23" s="64">
        <v>100</v>
      </c>
      <c r="C23" s="65">
        <v>38</v>
      </c>
      <c r="D23" s="65">
        <v>242</v>
      </c>
      <c r="E23" s="65">
        <v>87</v>
      </c>
      <c r="F23" s="65">
        <v>2018</v>
      </c>
      <c r="G23" s="65">
        <v>821</v>
      </c>
      <c r="H23" s="65">
        <v>1754</v>
      </c>
      <c r="I23" s="65">
        <v>736</v>
      </c>
      <c r="J23" s="65">
        <v>305</v>
      </c>
      <c r="K23" s="65">
        <v>118</v>
      </c>
      <c r="L23" s="65">
        <v>140</v>
      </c>
      <c r="M23" s="65">
        <v>69</v>
      </c>
      <c r="N23" s="65">
        <v>59</v>
      </c>
      <c r="O23" s="65">
        <v>80</v>
      </c>
      <c r="P23" s="65">
        <v>4618</v>
      </c>
      <c r="Q23" s="65">
        <v>1949</v>
      </c>
      <c r="R23" s="65">
        <v>55</v>
      </c>
      <c r="S23" s="65">
        <v>5</v>
      </c>
      <c r="T23" s="65">
        <v>1</v>
      </c>
      <c r="U23" s="65">
        <v>0</v>
      </c>
      <c r="V23" s="65">
        <v>39</v>
      </c>
      <c r="W23" s="65">
        <v>15</v>
      </c>
      <c r="X23" s="65">
        <v>4</v>
      </c>
      <c r="Y23" s="65">
        <v>13</v>
      </c>
      <c r="Z23" s="65">
        <v>35</v>
      </c>
      <c r="AA23" s="65">
        <v>19</v>
      </c>
      <c r="AB23" s="65">
        <v>74</v>
      </c>
      <c r="AC23" s="65">
        <v>5</v>
      </c>
      <c r="AD23" s="65">
        <v>4</v>
      </c>
      <c r="AE23" s="65">
        <v>3</v>
      </c>
      <c r="AF23" s="65">
        <v>32</v>
      </c>
      <c r="AG23" s="65">
        <v>7</v>
      </c>
      <c r="AH23" s="65">
        <v>244</v>
      </c>
      <c r="AI23" s="66">
        <v>67</v>
      </c>
    </row>
    <row r="25" ht="15" customHeight="1">
      <c r="C25" s="10"/>
    </row>
    <row r="26" ht="15" customHeight="1">
      <c r="P26" s="10"/>
    </row>
  </sheetData>
  <sheetProtection/>
  <mergeCells count="19">
    <mergeCell ref="N4:O4"/>
    <mergeCell ref="P4:Q4"/>
    <mergeCell ref="AH4:AI4"/>
    <mergeCell ref="X4:Y4"/>
    <mergeCell ref="Z4:AA4"/>
    <mergeCell ref="AB4:AC4"/>
    <mergeCell ref="AD4:AE4"/>
    <mergeCell ref="R4:S4"/>
    <mergeCell ref="T4:U4"/>
    <mergeCell ref="R1:AI1"/>
    <mergeCell ref="V4:W4"/>
    <mergeCell ref="B4:C4"/>
    <mergeCell ref="D4:E4"/>
    <mergeCell ref="F4:G4"/>
    <mergeCell ref="H4:I4"/>
    <mergeCell ref="J4:K4"/>
    <mergeCell ref="L4:M4"/>
    <mergeCell ref="B1:Q1"/>
    <mergeCell ref="AF4:AG4"/>
  </mergeCells>
  <hyperlinks>
    <hyperlink ref="V2" location="Inicio!A1" display="Volver a Inicio"/>
  </hyperlinks>
  <printOptions/>
  <pageMargins left="0.7874015748031497" right="0.38" top="1.05" bottom="0.1968503937007874" header="0" footer="0"/>
  <pageSetup fitToHeight="0" horizontalDpi="600" verticalDpi="600" orientation="landscape" paperSize="9" scale="70" r:id="rId1"/>
  <headerFooter alignWithMargins="0">
    <oddFooter>&amp;R&amp;P/&amp;N</oddFooter>
  </headerFooter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"/>
    </sheetView>
  </sheetViews>
  <sheetFormatPr defaultColWidth="11.421875" defaultRowHeight="15.75" customHeight="1"/>
  <cols>
    <col min="1" max="1" width="26.00390625" style="1" customWidth="1"/>
    <col min="2" max="2" width="18.28125" style="1" customWidth="1"/>
    <col min="3" max="3" width="19.57421875" style="1" bestFit="1" customWidth="1"/>
    <col min="4" max="4" width="19.00390625" style="1" bestFit="1" customWidth="1"/>
    <col min="5" max="5" width="20.421875" style="1" bestFit="1" customWidth="1"/>
    <col min="6" max="7" width="19.8515625" style="1" bestFit="1" customWidth="1"/>
    <col min="8" max="8" width="18.8515625" style="1" customWidth="1"/>
    <col min="9" max="9" width="19.28125" style="1" customWidth="1"/>
    <col min="10" max="10" width="18.57421875" style="1" customWidth="1"/>
    <col min="11" max="11" width="16.421875" style="1" customWidth="1"/>
    <col min="12" max="12" width="16.00390625" style="1" customWidth="1"/>
    <col min="13" max="13" width="16.7109375" style="1" customWidth="1"/>
    <col min="14" max="14" width="14.57421875" style="1" customWidth="1"/>
    <col min="15" max="16384" width="11.421875" style="1" customWidth="1"/>
  </cols>
  <sheetData>
    <row r="1" spans="2:24" ht="15.75" customHeight="1" thickBot="1">
      <c r="B1" s="219" t="s">
        <v>112</v>
      </c>
      <c r="C1" s="219"/>
      <c r="D1" s="219"/>
      <c r="E1" s="219"/>
      <c r="F1" s="219"/>
      <c r="G1" s="219"/>
      <c r="H1" s="219"/>
      <c r="I1" s="259"/>
      <c r="J1" s="259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15.75" customHeight="1" thickBot="1">
      <c r="B2" s="4"/>
      <c r="C2" s="4"/>
      <c r="D2" s="4"/>
      <c r="E2" s="4"/>
      <c r="F2" s="4"/>
      <c r="G2" s="4"/>
      <c r="H2" s="4"/>
      <c r="I2" s="6"/>
      <c r="J2" s="6"/>
      <c r="K2" s="202" t="s">
        <v>137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75" customHeight="1" thickBot="1">
      <c r="A3" s="203" t="s">
        <v>135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14" s="4" customFormat="1" ht="39.75" customHeight="1" thickBot="1">
      <c r="B4" s="91" t="s">
        <v>121</v>
      </c>
      <c r="C4" s="92" t="s">
        <v>108</v>
      </c>
      <c r="D4" s="92" t="s">
        <v>109</v>
      </c>
      <c r="E4" s="92" t="s">
        <v>110</v>
      </c>
      <c r="F4" s="92" t="s">
        <v>111</v>
      </c>
      <c r="G4" s="92" t="s">
        <v>117</v>
      </c>
      <c r="H4" s="92" t="s">
        <v>118</v>
      </c>
      <c r="I4" s="92" t="s">
        <v>119</v>
      </c>
      <c r="J4" s="92" t="s">
        <v>120</v>
      </c>
      <c r="K4" s="92" t="s">
        <v>113</v>
      </c>
      <c r="L4" s="92" t="s">
        <v>114</v>
      </c>
      <c r="M4" s="92" t="s">
        <v>116</v>
      </c>
      <c r="N4" s="93" t="s">
        <v>115</v>
      </c>
    </row>
    <row r="5" spans="1:14" ht="15.75" customHeight="1">
      <c r="A5" s="67" t="s">
        <v>25</v>
      </c>
      <c r="B5" s="53">
        <v>2899</v>
      </c>
      <c r="C5" s="54">
        <v>1087</v>
      </c>
      <c r="D5" s="54">
        <v>124</v>
      </c>
      <c r="E5" s="54">
        <v>73</v>
      </c>
      <c r="F5" s="54">
        <v>22</v>
      </c>
      <c r="G5" s="54">
        <v>1520</v>
      </c>
      <c r="H5" s="54">
        <v>101</v>
      </c>
      <c r="I5" s="54">
        <v>113</v>
      </c>
      <c r="J5" s="54">
        <v>14</v>
      </c>
      <c r="K5" s="54">
        <v>1977</v>
      </c>
      <c r="L5" s="54">
        <v>123</v>
      </c>
      <c r="M5" s="54">
        <v>735</v>
      </c>
      <c r="N5" s="55">
        <v>70</v>
      </c>
    </row>
    <row r="6" spans="1:14" ht="15.75" customHeight="1">
      <c r="A6" s="68" t="s">
        <v>26</v>
      </c>
      <c r="B6" s="47">
        <v>190</v>
      </c>
      <c r="C6" s="12">
        <v>64</v>
      </c>
      <c r="D6" s="12">
        <v>7</v>
      </c>
      <c r="E6" s="12">
        <v>11</v>
      </c>
      <c r="F6" s="12">
        <v>9</v>
      </c>
      <c r="G6" s="12">
        <v>78</v>
      </c>
      <c r="H6" s="12">
        <v>8</v>
      </c>
      <c r="I6" s="12">
        <v>10</v>
      </c>
      <c r="J6" s="12">
        <v>8</v>
      </c>
      <c r="K6" s="12">
        <v>93</v>
      </c>
      <c r="L6" s="12">
        <v>29</v>
      </c>
      <c r="M6" s="12">
        <v>49</v>
      </c>
      <c r="N6" s="48">
        <v>23</v>
      </c>
    </row>
    <row r="7" spans="1:14" ht="15.75" customHeight="1">
      <c r="A7" s="68" t="s">
        <v>27</v>
      </c>
      <c r="B7" s="47">
        <v>393</v>
      </c>
      <c r="C7" s="12">
        <v>131</v>
      </c>
      <c r="D7" s="12">
        <v>17</v>
      </c>
      <c r="E7" s="12">
        <v>11</v>
      </c>
      <c r="F7" s="12">
        <v>4</v>
      </c>
      <c r="G7" s="12">
        <v>208</v>
      </c>
      <c r="H7" s="12">
        <v>25</v>
      </c>
      <c r="I7" s="12">
        <v>7</v>
      </c>
      <c r="J7" s="12">
        <v>0</v>
      </c>
      <c r="K7" s="12">
        <v>251</v>
      </c>
      <c r="L7" s="12">
        <v>7</v>
      </c>
      <c r="M7" s="12">
        <v>125</v>
      </c>
      <c r="N7" s="48">
        <v>21</v>
      </c>
    </row>
    <row r="8" spans="1:14" ht="15.75" customHeight="1">
      <c r="A8" s="68" t="s">
        <v>28</v>
      </c>
      <c r="B8" s="47">
        <v>918</v>
      </c>
      <c r="C8" s="12">
        <v>352</v>
      </c>
      <c r="D8" s="12">
        <v>20</v>
      </c>
      <c r="E8" s="12">
        <v>108</v>
      </c>
      <c r="F8" s="12">
        <v>10</v>
      </c>
      <c r="G8" s="12">
        <v>331</v>
      </c>
      <c r="H8" s="12">
        <v>30</v>
      </c>
      <c r="I8" s="12">
        <v>100</v>
      </c>
      <c r="J8" s="12">
        <v>15</v>
      </c>
      <c r="K8" s="12">
        <v>395</v>
      </c>
      <c r="L8" s="12">
        <v>131</v>
      </c>
      <c r="M8" s="12">
        <v>268</v>
      </c>
      <c r="N8" s="48">
        <v>104</v>
      </c>
    </row>
    <row r="9" spans="1:14" ht="15.75" customHeight="1">
      <c r="A9" s="68" t="s">
        <v>29</v>
      </c>
      <c r="B9" s="47">
        <v>1034</v>
      </c>
      <c r="C9" s="12">
        <v>335</v>
      </c>
      <c r="D9" s="12">
        <v>50</v>
      </c>
      <c r="E9" s="12">
        <v>14</v>
      </c>
      <c r="F9" s="12">
        <v>8</v>
      </c>
      <c r="G9" s="12">
        <v>596</v>
      </c>
      <c r="H9" s="12">
        <v>39</v>
      </c>
      <c r="I9" s="12">
        <v>45</v>
      </c>
      <c r="J9" s="12">
        <v>5</v>
      </c>
      <c r="K9" s="12">
        <v>720</v>
      </c>
      <c r="L9" s="12">
        <v>30</v>
      </c>
      <c r="M9" s="12">
        <v>264</v>
      </c>
      <c r="N9" s="48">
        <v>18</v>
      </c>
    </row>
    <row r="10" spans="1:14" ht="15.75" customHeight="1">
      <c r="A10" s="68" t="s">
        <v>30</v>
      </c>
      <c r="B10" s="47">
        <v>132</v>
      </c>
      <c r="C10" s="12">
        <v>49</v>
      </c>
      <c r="D10" s="12">
        <v>2</v>
      </c>
      <c r="E10" s="12">
        <v>4</v>
      </c>
      <c r="F10" s="12">
        <v>0</v>
      </c>
      <c r="G10" s="12">
        <v>75</v>
      </c>
      <c r="H10" s="12">
        <v>7</v>
      </c>
      <c r="I10" s="12">
        <v>6</v>
      </c>
      <c r="J10" s="12">
        <v>1</v>
      </c>
      <c r="K10" s="12">
        <v>90</v>
      </c>
      <c r="L10" s="12">
        <v>7</v>
      </c>
      <c r="M10" s="12">
        <v>35</v>
      </c>
      <c r="N10" s="48">
        <v>5</v>
      </c>
    </row>
    <row r="11" spans="1:14" ht="15.75" customHeight="1">
      <c r="A11" s="68" t="s">
        <v>31</v>
      </c>
      <c r="B11" s="47">
        <v>799</v>
      </c>
      <c r="C11" s="12">
        <v>300</v>
      </c>
      <c r="D11" s="12">
        <v>28</v>
      </c>
      <c r="E11" s="12">
        <v>28</v>
      </c>
      <c r="F11" s="12">
        <v>4</v>
      </c>
      <c r="G11" s="12">
        <v>397</v>
      </c>
      <c r="H11" s="12">
        <v>52</v>
      </c>
      <c r="I11" s="12">
        <v>39</v>
      </c>
      <c r="J11" s="12">
        <v>5</v>
      </c>
      <c r="K11" s="12">
        <v>483</v>
      </c>
      <c r="L11" s="12">
        <v>43</v>
      </c>
      <c r="M11" s="12">
        <v>258</v>
      </c>
      <c r="N11" s="48">
        <v>32</v>
      </c>
    </row>
    <row r="12" spans="1:14" ht="15.75" customHeight="1">
      <c r="A12" s="68" t="s">
        <v>32</v>
      </c>
      <c r="B12" s="47">
        <v>379</v>
      </c>
      <c r="C12" s="12">
        <v>128</v>
      </c>
      <c r="D12" s="12">
        <v>16</v>
      </c>
      <c r="E12" s="12">
        <v>12</v>
      </c>
      <c r="F12" s="12">
        <v>4</v>
      </c>
      <c r="G12" s="12">
        <v>184</v>
      </c>
      <c r="H12" s="12">
        <v>26</v>
      </c>
      <c r="I12" s="12">
        <v>17</v>
      </c>
      <c r="J12" s="12">
        <v>7</v>
      </c>
      <c r="K12" s="12">
        <v>248</v>
      </c>
      <c r="L12" s="12">
        <v>34</v>
      </c>
      <c r="M12" s="12">
        <v>73</v>
      </c>
      <c r="N12" s="48">
        <v>19</v>
      </c>
    </row>
    <row r="13" spans="1:14" ht="15.75" customHeight="1">
      <c r="A13" s="68" t="s">
        <v>33</v>
      </c>
      <c r="B13" s="47">
        <v>1488</v>
      </c>
      <c r="C13" s="12">
        <v>465</v>
      </c>
      <c r="D13" s="12">
        <v>84</v>
      </c>
      <c r="E13" s="12">
        <v>153</v>
      </c>
      <c r="F13" s="12">
        <v>34</v>
      </c>
      <c r="G13" s="12">
        <v>605</v>
      </c>
      <c r="H13" s="12">
        <v>59</v>
      </c>
      <c r="I13" s="12">
        <v>134</v>
      </c>
      <c r="J13" s="12">
        <v>38</v>
      </c>
      <c r="K13" s="12">
        <v>763</v>
      </c>
      <c r="L13" s="12">
        <v>235</v>
      </c>
      <c r="M13" s="12">
        <v>375</v>
      </c>
      <c r="N13" s="48">
        <v>167</v>
      </c>
    </row>
    <row r="14" spans="1:14" ht="15.75" customHeight="1">
      <c r="A14" s="68" t="s">
        <v>34</v>
      </c>
      <c r="B14" s="47">
        <v>1699</v>
      </c>
      <c r="C14" s="12">
        <v>582</v>
      </c>
      <c r="D14" s="12">
        <v>59</v>
      </c>
      <c r="E14" s="12">
        <v>98</v>
      </c>
      <c r="F14" s="12">
        <v>15</v>
      </c>
      <c r="G14" s="12">
        <v>833</v>
      </c>
      <c r="H14" s="12">
        <v>55</v>
      </c>
      <c r="I14" s="12">
        <v>117</v>
      </c>
      <c r="J14" s="12">
        <v>26</v>
      </c>
      <c r="K14" s="12">
        <v>1054</v>
      </c>
      <c r="L14" s="12">
        <v>181</v>
      </c>
      <c r="M14" s="12">
        <v>410</v>
      </c>
      <c r="N14" s="48">
        <v>83</v>
      </c>
    </row>
    <row r="15" spans="1:14" ht="15.75" customHeight="1">
      <c r="A15" s="68" t="s">
        <v>35</v>
      </c>
      <c r="B15" s="47">
        <v>255</v>
      </c>
      <c r="C15" s="12">
        <v>123</v>
      </c>
      <c r="D15" s="12">
        <v>12</v>
      </c>
      <c r="E15" s="12">
        <v>0</v>
      </c>
      <c r="F15" s="12">
        <v>0</v>
      </c>
      <c r="G15" s="12">
        <v>167</v>
      </c>
      <c r="H15" s="12">
        <v>16</v>
      </c>
      <c r="I15" s="12">
        <v>5</v>
      </c>
      <c r="J15" s="12">
        <v>0</v>
      </c>
      <c r="K15" s="12">
        <v>187</v>
      </c>
      <c r="L15" s="12">
        <v>5</v>
      </c>
      <c r="M15" s="12">
        <v>76</v>
      </c>
      <c r="N15" s="48">
        <v>1</v>
      </c>
    </row>
    <row r="16" spans="1:14" ht="15.75" customHeight="1">
      <c r="A16" s="68" t="s">
        <v>36</v>
      </c>
      <c r="B16" s="47">
        <v>863</v>
      </c>
      <c r="C16" s="12">
        <v>327</v>
      </c>
      <c r="D16" s="12">
        <v>37</v>
      </c>
      <c r="E16" s="12">
        <v>24</v>
      </c>
      <c r="F16" s="12">
        <v>9</v>
      </c>
      <c r="G16" s="12">
        <v>476</v>
      </c>
      <c r="H16" s="12">
        <v>36</v>
      </c>
      <c r="I16" s="12">
        <v>34</v>
      </c>
      <c r="J16" s="12">
        <v>3</v>
      </c>
      <c r="K16" s="12">
        <v>623</v>
      </c>
      <c r="L16" s="12">
        <v>41</v>
      </c>
      <c r="M16" s="12">
        <v>190</v>
      </c>
      <c r="N16" s="48">
        <v>34</v>
      </c>
    </row>
    <row r="17" spans="1:14" ht="15.75" customHeight="1">
      <c r="A17" s="68" t="s">
        <v>37</v>
      </c>
      <c r="B17" s="47">
        <v>1649</v>
      </c>
      <c r="C17" s="12">
        <v>508</v>
      </c>
      <c r="D17" s="12">
        <v>78</v>
      </c>
      <c r="E17" s="12">
        <v>132</v>
      </c>
      <c r="F17" s="12">
        <v>21</v>
      </c>
      <c r="G17" s="12">
        <v>692</v>
      </c>
      <c r="H17" s="12">
        <v>89</v>
      </c>
      <c r="I17" s="12">
        <v>200</v>
      </c>
      <c r="J17" s="12">
        <v>25</v>
      </c>
      <c r="K17" s="12">
        <v>845</v>
      </c>
      <c r="L17" s="12">
        <v>275</v>
      </c>
      <c r="M17" s="12">
        <v>395</v>
      </c>
      <c r="N17" s="48">
        <v>175</v>
      </c>
    </row>
    <row r="18" spans="1:14" ht="15.75" customHeight="1">
      <c r="A18" s="68" t="s">
        <v>38</v>
      </c>
      <c r="B18" s="47">
        <v>582</v>
      </c>
      <c r="C18" s="12">
        <v>167</v>
      </c>
      <c r="D18" s="12">
        <v>20</v>
      </c>
      <c r="E18" s="12">
        <v>20</v>
      </c>
      <c r="F18" s="12">
        <v>6</v>
      </c>
      <c r="G18" s="12">
        <v>323</v>
      </c>
      <c r="H18" s="12">
        <v>32</v>
      </c>
      <c r="I18" s="12">
        <v>28</v>
      </c>
      <c r="J18" s="12">
        <v>13</v>
      </c>
      <c r="K18" s="12">
        <v>365</v>
      </c>
      <c r="L18" s="12">
        <v>44</v>
      </c>
      <c r="M18" s="12">
        <v>147</v>
      </c>
      <c r="N18" s="48">
        <v>28</v>
      </c>
    </row>
    <row r="19" spans="1:14" ht="15.75" customHeight="1">
      <c r="A19" s="68" t="s">
        <v>39</v>
      </c>
      <c r="B19" s="47">
        <v>188</v>
      </c>
      <c r="C19" s="12">
        <v>64</v>
      </c>
      <c r="D19" s="12">
        <v>11</v>
      </c>
      <c r="E19" s="12">
        <v>18</v>
      </c>
      <c r="F19" s="12">
        <v>6</v>
      </c>
      <c r="G19" s="12">
        <v>57</v>
      </c>
      <c r="H19" s="12">
        <v>14</v>
      </c>
      <c r="I19" s="12">
        <v>22</v>
      </c>
      <c r="J19" s="12">
        <v>10</v>
      </c>
      <c r="K19" s="12">
        <v>76</v>
      </c>
      <c r="L19" s="12">
        <v>32</v>
      </c>
      <c r="M19" s="12">
        <v>55</v>
      </c>
      <c r="N19" s="48">
        <v>29</v>
      </c>
    </row>
    <row r="20" spans="1:14" ht="15.75" customHeight="1">
      <c r="A20" s="68" t="s">
        <v>40</v>
      </c>
      <c r="B20" s="47">
        <v>1522</v>
      </c>
      <c r="C20" s="12">
        <v>602</v>
      </c>
      <c r="D20" s="12">
        <v>71</v>
      </c>
      <c r="E20" s="12">
        <v>138</v>
      </c>
      <c r="F20" s="12">
        <v>22</v>
      </c>
      <c r="G20" s="12">
        <v>642</v>
      </c>
      <c r="H20" s="12">
        <v>63</v>
      </c>
      <c r="I20" s="12">
        <v>112</v>
      </c>
      <c r="J20" s="12">
        <v>29</v>
      </c>
      <c r="K20" s="12">
        <v>701</v>
      </c>
      <c r="L20" s="12">
        <v>145</v>
      </c>
      <c r="M20" s="12">
        <v>445</v>
      </c>
      <c r="N20" s="48">
        <v>211</v>
      </c>
    </row>
    <row r="21" spans="1:14" ht="15.75" customHeight="1" thickBot="1">
      <c r="A21" s="69" t="s">
        <v>41</v>
      </c>
      <c r="B21" s="62">
        <v>80</v>
      </c>
      <c r="C21" s="15">
        <v>28</v>
      </c>
      <c r="D21" s="15">
        <v>7</v>
      </c>
      <c r="E21" s="15">
        <v>3</v>
      </c>
      <c r="F21" s="15">
        <v>1</v>
      </c>
      <c r="G21" s="15">
        <v>30</v>
      </c>
      <c r="H21" s="15">
        <v>6</v>
      </c>
      <c r="I21" s="15">
        <v>7</v>
      </c>
      <c r="J21" s="15">
        <v>4</v>
      </c>
      <c r="K21" s="15">
        <v>35</v>
      </c>
      <c r="L21" s="15">
        <v>11</v>
      </c>
      <c r="M21" s="15">
        <v>28</v>
      </c>
      <c r="N21" s="63">
        <v>9</v>
      </c>
    </row>
    <row r="22" spans="1:14" ht="15.75" customHeight="1" thickBot="1">
      <c r="A22" s="70" t="s">
        <v>42</v>
      </c>
      <c r="B22" s="64">
        <v>15070</v>
      </c>
      <c r="C22" s="65">
        <v>5312</v>
      </c>
      <c r="D22" s="65">
        <v>643</v>
      </c>
      <c r="E22" s="65">
        <v>847</v>
      </c>
      <c r="F22" s="65">
        <v>175</v>
      </c>
      <c r="G22" s="65">
        <v>7214</v>
      </c>
      <c r="H22" s="65">
        <v>658</v>
      </c>
      <c r="I22" s="65">
        <v>996</v>
      </c>
      <c r="J22" s="65">
        <v>203</v>
      </c>
      <c r="K22" s="65">
        <v>8906</v>
      </c>
      <c r="L22" s="65">
        <v>1373</v>
      </c>
      <c r="M22" s="65">
        <v>3928</v>
      </c>
      <c r="N22" s="66">
        <v>1029</v>
      </c>
    </row>
    <row r="23" ht="15.75" customHeight="1">
      <c r="A23" s="4"/>
    </row>
    <row r="24" spans="2:8" ht="15.75" customHeight="1">
      <c r="B24" s="10"/>
      <c r="C24" s="10"/>
      <c r="D24" s="10"/>
      <c r="E24" s="10"/>
      <c r="F24" s="10"/>
      <c r="G24" s="10"/>
      <c r="H24" s="10"/>
    </row>
    <row r="35" ht="15.75" customHeight="1">
      <c r="C35" s="10"/>
    </row>
  </sheetData>
  <sheetProtection/>
  <mergeCells count="1">
    <mergeCell ref="B1:J1"/>
  </mergeCells>
  <hyperlinks>
    <hyperlink ref="K2" location="Inicio!A1" display="Volver a Inicio"/>
  </hyperlinks>
  <printOptions/>
  <pageMargins left="0.7874015748031497" right="0.38" top="0.98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"/>
    </sheetView>
  </sheetViews>
  <sheetFormatPr defaultColWidth="11.421875" defaultRowHeight="15.75" customHeight="1"/>
  <cols>
    <col min="1" max="1" width="26.00390625" style="1" customWidth="1"/>
    <col min="2" max="2" width="18.28125" style="1" customWidth="1"/>
    <col min="3" max="3" width="19.57421875" style="1" bestFit="1" customWidth="1"/>
    <col min="4" max="4" width="19.00390625" style="1" bestFit="1" customWidth="1"/>
    <col min="5" max="5" width="20.421875" style="1" bestFit="1" customWidth="1"/>
    <col min="6" max="7" width="19.8515625" style="1" bestFit="1" customWidth="1"/>
    <col min="8" max="8" width="18.8515625" style="1" customWidth="1"/>
    <col min="9" max="9" width="19.28125" style="1" customWidth="1"/>
    <col min="10" max="10" width="18.57421875" style="1" customWidth="1"/>
    <col min="11" max="11" width="16.421875" style="1" customWidth="1"/>
    <col min="12" max="12" width="16.00390625" style="1" customWidth="1"/>
    <col min="13" max="13" width="16.7109375" style="1" customWidth="1"/>
    <col min="14" max="14" width="14.57421875" style="1" customWidth="1"/>
    <col min="15" max="16384" width="11.421875" style="1" customWidth="1"/>
  </cols>
  <sheetData>
    <row r="1" spans="2:24" ht="15.75" customHeight="1" thickBot="1">
      <c r="B1" s="219" t="s">
        <v>122</v>
      </c>
      <c r="C1" s="219"/>
      <c r="D1" s="219"/>
      <c r="E1" s="219"/>
      <c r="F1" s="219"/>
      <c r="G1" s="219"/>
      <c r="H1" s="219"/>
      <c r="I1" s="259"/>
      <c r="J1" s="259"/>
      <c r="K1" s="25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15.75" customHeight="1" thickBot="1">
      <c r="B2" s="4"/>
      <c r="C2" s="4"/>
      <c r="D2" s="4"/>
      <c r="E2" s="4"/>
      <c r="F2" s="4"/>
      <c r="G2" s="4"/>
      <c r="H2" s="4"/>
      <c r="I2" s="6"/>
      <c r="J2" s="6"/>
      <c r="K2" s="202" t="s">
        <v>137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75" customHeight="1" thickBot="1">
      <c r="A3" s="203" t="s">
        <v>135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14" s="4" customFormat="1" ht="39.75" customHeight="1" thickBot="1">
      <c r="B4" s="91" t="s">
        <v>136</v>
      </c>
      <c r="C4" s="92" t="s">
        <v>108</v>
      </c>
      <c r="D4" s="92" t="s">
        <v>109</v>
      </c>
      <c r="E4" s="92" t="s">
        <v>110</v>
      </c>
      <c r="F4" s="92" t="s">
        <v>111</v>
      </c>
      <c r="G4" s="92" t="s">
        <v>117</v>
      </c>
      <c r="H4" s="92" t="s">
        <v>118</v>
      </c>
      <c r="I4" s="92" t="s">
        <v>119</v>
      </c>
      <c r="J4" s="92" t="s">
        <v>120</v>
      </c>
      <c r="K4" s="92" t="s">
        <v>113</v>
      </c>
      <c r="L4" s="92" t="s">
        <v>114</v>
      </c>
      <c r="M4" s="92" t="s">
        <v>116</v>
      </c>
      <c r="N4" s="93" t="s">
        <v>115</v>
      </c>
    </row>
    <row r="5" spans="1:14" ht="15.75" customHeight="1">
      <c r="A5" s="67" t="s">
        <v>25</v>
      </c>
      <c r="B5" s="53">
        <v>437</v>
      </c>
      <c r="C5" s="54">
        <v>131</v>
      </c>
      <c r="D5" s="54">
        <v>16</v>
      </c>
      <c r="E5" s="54">
        <v>7</v>
      </c>
      <c r="F5" s="54">
        <v>3</v>
      </c>
      <c r="G5" s="54">
        <v>259</v>
      </c>
      <c r="H5" s="54">
        <v>10</v>
      </c>
      <c r="I5" s="54">
        <v>34</v>
      </c>
      <c r="J5" s="54">
        <v>2</v>
      </c>
      <c r="K5" s="54">
        <v>335</v>
      </c>
      <c r="L5" s="54">
        <v>33</v>
      </c>
      <c r="M5" s="54">
        <v>64</v>
      </c>
      <c r="N5" s="55">
        <v>6</v>
      </c>
    </row>
    <row r="6" spans="1:14" ht="15.75" customHeight="1">
      <c r="A6" s="68" t="s">
        <v>26</v>
      </c>
      <c r="B6" s="47">
        <v>13</v>
      </c>
      <c r="C6" s="12">
        <v>4</v>
      </c>
      <c r="D6" s="12">
        <v>0</v>
      </c>
      <c r="E6" s="12">
        <v>0</v>
      </c>
      <c r="F6" s="12">
        <v>0</v>
      </c>
      <c r="G6" s="12">
        <v>7</v>
      </c>
      <c r="H6" s="12">
        <v>0</v>
      </c>
      <c r="I6" s="12">
        <v>1</v>
      </c>
      <c r="J6" s="12">
        <v>1</v>
      </c>
      <c r="K6" s="12">
        <v>7</v>
      </c>
      <c r="L6" s="12">
        <v>2</v>
      </c>
      <c r="M6" s="12">
        <v>2</v>
      </c>
      <c r="N6" s="48">
        <v>2</v>
      </c>
    </row>
    <row r="7" spans="1:14" ht="15.75" customHeight="1">
      <c r="A7" s="68" t="s">
        <v>27</v>
      </c>
      <c r="B7" s="47">
        <v>99</v>
      </c>
      <c r="C7" s="12">
        <v>24</v>
      </c>
      <c r="D7" s="12">
        <v>7</v>
      </c>
      <c r="E7" s="12">
        <v>4</v>
      </c>
      <c r="F7" s="12">
        <v>1</v>
      </c>
      <c r="G7" s="12">
        <v>61</v>
      </c>
      <c r="H7" s="12">
        <v>7</v>
      </c>
      <c r="I7" s="12">
        <v>2</v>
      </c>
      <c r="J7" s="12">
        <v>0</v>
      </c>
      <c r="K7" s="12">
        <v>71</v>
      </c>
      <c r="L7" s="12">
        <v>4</v>
      </c>
      <c r="M7" s="12">
        <v>23</v>
      </c>
      <c r="N7" s="48">
        <v>3</v>
      </c>
    </row>
    <row r="8" spans="1:14" ht="15.75" customHeight="1">
      <c r="A8" s="68" t="s">
        <v>28</v>
      </c>
      <c r="B8" s="47">
        <v>74</v>
      </c>
      <c r="C8" s="12">
        <v>30</v>
      </c>
      <c r="D8" s="12">
        <v>1</v>
      </c>
      <c r="E8" s="12">
        <v>5</v>
      </c>
      <c r="F8" s="12">
        <v>0</v>
      </c>
      <c r="G8" s="12">
        <v>30</v>
      </c>
      <c r="H8" s="12">
        <v>6</v>
      </c>
      <c r="I8" s="12">
        <v>8</v>
      </c>
      <c r="J8" s="12">
        <v>0</v>
      </c>
      <c r="K8" s="12">
        <v>41</v>
      </c>
      <c r="L8" s="12">
        <v>10</v>
      </c>
      <c r="M8" s="12">
        <v>21</v>
      </c>
      <c r="N8" s="48">
        <v>5</v>
      </c>
    </row>
    <row r="9" spans="1:14" ht="15.75" customHeight="1">
      <c r="A9" s="68" t="s">
        <v>29</v>
      </c>
      <c r="B9" s="47">
        <v>137</v>
      </c>
      <c r="C9" s="12">
        <v>39</v>
      </c>
      <c r="D9" s="12">
        <v>5</v>
      </c>
      <c r="E9" s="12">
        <v>1</v>
      </c>
      <c r="F9" s="12">
        <v>0</v>
      </c>
      <c r="G9" s="12">
        <v>88</v>
      </c>
      <c r="H9" s="12">
        <v>3</v>
      </c>
      <c r="I9" s="12">
        <v>0</v>
      </c>
      <c r="J9" s="12">
        <v>1</v>
      </c>
      <c r="K9" s="12">
        <v>106</v>
      </c>
      <c r="L9" s="12">
        <v>3</v>
      </c>
      <c r="M9" s="12">
        <v>25</v>
      </c>
      <c r="N9" s="48">
        <v>4</v>
      </c>
    </row>
    <row r="10" spans="1:14" ht="15.75" customHeight="1">
      <c r="A10" s="68" t="s">
        <v>30</v>
      </c>
      <c r="B10" s="47">
        <v>34</v>
      </c>
      <c r="C10" s="12">
        <v>12</v>
      </c>
      <c r="D10" s="12">
        <v>0</v>
      </c>
      <c r="E10" s="12">
        <v>0</v>
      </c>
      <c r="F10" s="12">
        <v>1</v>
      </c>
      <c r="G10" s="12">
        <v>20</v>
      </c>
      <c r="H10" s="12">
        <v>0</v>
      </c>
      <c r="I10" s="12">
        <v>3</v>
      </c>
      <c r="J10" s="12">
        <v>1</v>
      </c>
      <c r="K10" s="12">
        <v>25</v>
      </c>
      <c r="L10" s="12">
        <v>0</v>
      </c>
      <c r="M10" s="12">
        <v>5</v>
      </c>
      <c r="N10" s="48">
        <v>5</v>
      </c>
    </row>
    <row r="11" spans="1:14" ht="15.75" customHeight="1">
      <c r="A11" s="68" t="s">
        <v>31</v>
      </c>
      <c r="B11" s="47">
        <v>124</v>
      </c>
      <c r="C11" s="12">
        <v>66</v>
      </c>
      <c r="D11" s="12">
        <v>3</v>
      </c>
      <c r="E11" s="12">
        <v>5</v>
      </c>
      <c r="F11" s="12">
        <v>0</v>
      </c>
      <c r="G11" s="12">
        <v>60</v>
      </c>
      <c r="H11" s="12">
        <v>11</v>
      </c>
      <c r="I11" s="12">
        <v>4</v>
      </c>
      <c r="J11" s="12">
        <v>1</v>
      </c>
      <c r="K11" s="12">
        <v>86</v>
      </c>
      <c r="L11" s="12">
        <v>5</v>
      </c>
      <c r="M11" s="12">
        <v>27</v>
      </c>
      <c r="N11" s="48">
        <v>9</v>
      </c>
    </row>
    <row r="12" spans="1:14" ht="15.75" customHeight="1">
      <c r="A12" s="68" t="s">
        <v>32</v>
      </c>
      <c r="B12" s="47">
        <v>118</v>
      </c>
      <c r="C12" s="12">
        <v>30</v>
      </c>
      <c r="D12" s="12">
        <v>4</v>
      </c>
      <c r="E12" s="12">
        <v>0</v>
      </c>
      <c r="F12" s="12">
        <v>1</v>
      </c>
      <c r="G12" s="12">
        <v>63</v>
      </c>
      <c r="H12" s="12">
        <v>14</v>
      </c>
      <c r="I12" s="12">
        <v>7</v>
      </c>
      <c r="J12" s="12">
        <v>3</v>
      </c>
      <c r="K12" s="12">
        <v>86</v>
      </c>
      <c r="L12" s="12">
        <v>8</v>
      </c>
      <c r="M12" s="12">
        <v>20</v>
      </c>
      <c r="N12" s="48">
        <v>5</v>
      </c>
    </row>
    <row r="13" spans="1:14" ht="15.75" customHeight="1">
      <c r="A13" s="68" t="s">
        <v>33</v>
      </c>
      <c r="B13" s="47">
        <v>576</v>
      </c>
      <c r="C13" s="12">
        <v>173</v>
      </c>
      <c r="D13" s="12">
        <v>33</v>
      </c>
      <c r="E13" s="12">
        <v>40</v>
      </c>
      <c r="F13" s="12">
        <v>6</v>
      </c>
      <c r="G13" s="12">
        <v>255</v>
      </c>
      <c r="H13" s="12">
        <v>31</v>
      </c>
      <c r="I13" s="12">
        <v>49</v>
      </c>
      <c r="J13" s="12">
        <v>20</v>
      </c>
      <c r="K13" s="12">
        <v>323</v>
      </c>
      <c r="L13" s="12">
        <v>85</v>
      </c>
      <c r="M13" s="12">
        <v>119</v>
      </c>
      <c r="N13" s="48">
        <v>61</v>
      </c>
    </row>
    <row r="14" spans="1:14" ht="15.75" customHeight="1">
      <c r="A14" s="68" t="s">
        <v>34</v>
      </c>
      <c r="B14" s="47">
        <v>355</v>
      </c>
      <c r="C14" s="12">
        <v>121</v>
      </c>
      <c r="D14" s="12">
        <v>10</v>
      </c>
      <c r="E14" s="12">
        <v>13</v>
      </c>
      <c r="F14" s="12">
        <v>2</v>
      </c>
      <c r="G14" s="12">
        <v>177</v>
      </c>
      <c r="H14" s="12">
        <v>12</v>
      </c>
      <c r="I14" s="12">
        <v>23</v>
      </c>
      <c r="J14" s="12">
        <v>7</v>
      </c>
      <c r="K14" s="12">
        <v>230</v>
      </c>
      <c r="L14" s="12">
        <v>43</v>
      </c>
      <c r="M14" s="12">
        <v>80</v>
      </c>
      <c r="N14" s="48">
        <v>14</v>
      </c>
    </row>
    <row r="15" spans="1:14" ht="15.75" customHeight="1">
      <c r="A15" s="68" t="s">
        <v>35</v>
      </c>
      <c r="B15" s="47">
        <v>63</v>
      </c>
      <c r="C15" s="12">
        <v>20</v>
      </c>
      <c r="D15" s="12">
        <v>9</v>
      </c>
      <c r="E15" s="12">
        <v>0</v>
      </c>
      <c r="F15" s="12">
        <v>0</v>
      </c>
      <c r="G15" s="12">
        <v>33</v>
      </c>
      <c r="H15" s="12">
        <v>8</v>
      </c>
      <c r="I15" s="12">
        <v>2</v>
      </c>
      <c r="J15" s="12">
        <v>0</v>
      </c>
      <c r="K15" s="12">
        <v>52</v>
      </c>
      <c r="L15" s="12">
        <v>4</v>
      </c>
      <c r="M15" s="12">
        <v>7</v>
      </c>
      <c r="N15" s="48">
        <v>0</v>
      </c>
    </row>
    <row r="16" spans="1:14" ht="15.75" customHeight="1">
      <c r="A16" s="68" t="s">
        <v>36</v>
      </c>
      <c r="B16" s="47">
        <v>93</v>
      </c>
      <c r="C16" s="12">
        <v>34</v>
      </c>
      <c r="D16" s="12">
        <v>4</v>
      </c>
      <c r="E16" s="12">
        <v>0</v>
      </c>
      <c r="F16" s="12">
        <v>0</v>
      </c>
      <c r="G16" s="12">
        <v>58</v>
      </c>
      <c r="H16" s="12">
        <v>5</v>
      </c>
      <c r="I16" s="12">
        <v>0</v>
      </c>
      <c r="J16" s="12">
        <v>0</v>
      </c>
      <c r="K16" s="12">
        <v>72</v>
      </c>
      <c r="L16" s="12">
        <v>2</v>
      </c>
      <c r="M16" s="12">
        <v>19</v>
      </c>
      <c r="N16" s="48">
        <v>2</v>
      </c>
    </row>
    <row r="17" spans="1:14" ht="15.75" customHeight="1">
      <c r="A17" s="68" t="s">
        <v>37</v>
      </c>
      <c r="B17" s="47">
        <v>495</v>
      </c>
      <c r="C17" s="12">
        <v>191</v>
      </c>
      <c r="D17" s="12">
        <v>13</v>
      </c>
      <c r="E17" s="12">
        <v>43</v>
      </c>
      <c r="F17" s="12">
        <v>7</v>
      </c>
      <c r="G17" s="12">
        <v>202</v>
      </c>
      <c r="H17" s="12">
        <v>10</v>
      </c>
      <c r="I17" s="12">
        <v>42</v>
      </c>
      <c r="J17" s="12">
        <v>4</v>
      </c>
      <c r="K17" s="12">
        <v>271</v>
      </c>
      <c r="L17" s="12">
        <v>70</v>
      </c>
      <c r="M17" s="12">
        <v>130</v>
      </c>
      <c r="N17" s="48">
        <v>28</v>
      </c>
    </row>
    <row r="18" spans="1:14" ht="15.75" customHeight="1">
      <c r="A18" s="68" t="s">
        <v>38</v>
      </c>
      <c r="B18" s="47">
        <v>78</v>
      </c>
      <c r="C18" s="12">
        <v>26</v>
      </c>
      <c r="D18" s="12">
        <v>2</v>
      </c>
      <c r="E18" s="12">
        <v>3</v>
      </c>
      <c r="F18" s="12">
        <v>1</v>
      </c>
      <c r="G18" s="12">
        <v>40</v>
      </c>
      <c r="H18" s="12">
        <v>8</v>
      </c>
      <c r="I18" s="12">
        <v>2</v>
      </c>
      <c r="J18" s="12">
        <v>1</v>
      </c>
      <c r="K18" s="12">
        <v>59</v>
      </c>
      <c r="L18" s="12">
        <v>6</v>
      </c>
      <c r="M18" s="12">
        <v>13</v>
      </c>
      <c r="N18" s="48">
        <v>2</v>
      </c>
    </row>
    <row r="19" spans="1:14" ht="15.75" customHeight="1">
      <c r="A19" s="68" t="s">
        <v>39</v>
      </c>
      <c r="B19" s="47">
        <v>43</v>
      </c>
      <c r="C19" s="12">
        <v>15</v>
      </c>
      <c r="D19" s="12">
        <v>1</v>
      </c>
      <c r="E19" s="12">
        <v>3</v>
      </c>
      <c r="F19" s="12">
        <v>2</v>
      </c>
      <c r="G19" s="12">
        <v>15</v>
      </c>
      <c r="H19" s="12">
        <v>4</v>
      </c>
      <c r="I19" s="12">
        <v>5</v>
      </c>
      <c r="J19" s="12">
        <v>1</v>
      </c>
      <c r="K19" s="12">
        <v>19</v>
      </c>
      <c r="L19" s="12">
        <v>7</v>
      </c>
      <c r="M19" s="12">
        <v>12</v>
      </c>
      <c r="N19" s="48">
        <v>5</v>
      </c>
    </row>
    <row r="20" spans="1:14" ht="15.75" customHeight="1">
      <c r="A20" s="68" t="s">
        <v>40</v>
      </c>
      <c r="B20" s="47">
        <v>316</v>
      </c>
      <c r="C20" s="12">
        <v>120</v>
      </c>
      <c r="D20" s="12">
        <v>20</v>
      </c>
      <c r="E20" s="12">
        <v>16</v>
      </c>
      <c r="F20" s="12">
        <v>1</v>
      </c>
      <c r="G20" s="12">
        <v>153</v>
      </c>
      <c r="H20" s="12">
        <v>16</v>
      </c>
      <c r="I20" s="12">
        <v>22</v>
      </c>
      <c r="J20" s="12">
        <v>7</v>
      </c>
      <c r="K20" s="12">
        <v>182</v>
      </c>
      <c r="L20" s="12">
        <v>20</v>
      </c>
      <c r="M20" s="12">
        <v>83</v>
      </c>
      <c r="N20" s="48">
        <v>33</v>
      </c>
    </row>
    <row r="21" spans="1:14" ht="15.75" customHeight="1" thickBot="1">
      <c r="A21" s="69" t="s">
        <v>41</v>
      </c>
      <c r="B21" s="62">
        <v>14</v>
      </c>
      <c r="C21" s="15">
        <v>4</v>
      </c>
      <c r="D21" s="15">
        <v>0</v>
      </c>
      <c r="E21" s="15">
        <v>0</v>
      </c>
      <c r="F21" s="15">
        <v>1</v>
      </c>
      <c r="G21" s="15">
        <v>8</v>
      </c>
      <c r="H21" s="15">
        <v>3</v>
      </c>
      <c r="I21" s="15">
        <v>1</v>
      </c>
      <c r="J21" s="15">
        <v>0</v>
      </c>
      <c r="K21" s="15">
        <v>8</v>
      </c>
      <c r="L21" s="15">
        <v>0</v>
      </c>
      <c r="M21" s="15">
        <v>4</v>
      </c>
      <c r="N21" s="63">
        <v>2</v>
      </c>
    </row>
    <row r="22" spans="1:14" ht="15.75" customHeight="1" thickBot="1">
      <c r="A22" s="70" t="s">
        <v>42</v>
      </c>
      <c r="B22" s="64">
        <v>3069</v>
      </c>
      <c r="C22" s="65">
        <v>1040</v>
      </c>
      <c r="D22" s="65">
        <v>128</v>
      </c>
      <c r="E22" s="65">
        <v>140</v>
      </c>
      <c r="F22" s="65">
        <v>26</v>
      </c>
      <c r="G22" s="65">
        <v>1529</v>
      </c>
      <c r="H22" s="65">
        <v>148</v>
      </c>
      <c r="I22" s="65">
        <v>205</v>
      </c>
      <c r="J22" s="65">
        <v>49</v>
      </c>
      <c r="K22" s="65">
        <v>1973</v>
      </c>
      <c r="L22" s="65">
        <v>302</v>
      </c>
      <c r="M22" s="65">
        <v>654</v>
      </c>
      <c r="N22" s="66">
        <v>186</v>
      </c>
    </row>
    <row r="23" ht="15.75" customHeight="1">
      <c r="A23" s="4"/>
    </row>
    <row r="24" spans="2:8" ht="15.75" customHeight="1">
      <c r="B24" s="10"/>
      <c r="C24" s="10"/>
      <c r="D24" s="10"/>
      <c r="E24" s="10"/>
      <c r="F24" s="10"/>
      <c r="G24" s="10"/>
      <c r="H24" s="10"/>
    </row>
    <row r="35" ht="15.75" customHeight="1">
      <c r="C35" s="10"/>
    </row>
  </sheetData>
  <sheetProtection/>
  <mergeCells count="1">
    <mergeCell ref="B1:K1"/>
  </mergeCells>
  <hyperlinks>
    <hyperlink ref="K2" location="Inicio!A1" display="Volver a Inicio"/>
  </hyperlinks>
  <printOptions/>
  <pageMargins left="0.7874015748031497" right="0.38" top="0.98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Lorenzo Carlos Yenes Salas</cp:lastModifiedBy>
  <cp:lastPrinted>2017-05-11T10:01:45Z</cp:lastPrinted>
  <dcterms:created xsi:type="dcterms:W3CDTF">2005-11-02T13:09:17Z</dcterms:created>
  <dcterms:modified xsi:type="dcterms:W3CDTF">2021-03-18T07:39:28Z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